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sigs" ContentType="application/vnd.openxmlformats-package.digital-signature-origin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W:\2023\CNV\12. CNV - VILLA OLIVA S.A. - al 31.12.2023\Villa Oliva Rice S.A. 31_12_2023\"/>
    </mc:Choice>
  </mc:AlternateContent>
  <xr:revisionPtr revIDLastSave="0" documentId="8_{E0FA8150-2D5F-43C8-9CD4-4C762DC0130B}" xr6:coauthVersionLast="47" xr6:coauthVersionMax="47" xr10:uidLastSave="{00000000-0000-0000-0000-000000000000}"/>
  <bookViews>
    <workbookView xWindow="-108" yWindow="-108" windowWidth="23256" windowHeight="12576" xr2:uid="{23E530B9-CD9A-4BBB-AC76-1A685CD6C892}"/>
  </bookViews>
  <sheets>
    <sheet name="Informe" sheetId="1" r:id="rId1"/>
  </sheets>
  <definedNames>
    <definedName name="_xlnm.Print_Area" localSheetId="0">Informe!$A$1:$E$102</definedName>
    <definedName name="_xlnm.Print_Titles" localSheetId="0">Informe!$1:$4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98" i="1" l="1"/>
  <c r="C98" i="1"/>
  <c r="D87" i="1"/>
  <c r="C85" i="1"/>
  <c r="C87" i="1" s="1"/>
  <c r="C84" i="1"/>
  <c r="D79" i="1"/>
  <c r="C79" i="1"/>
  <c r="D72" i="1"/>
  <c r="C72" i="1"/>
  <c r="E50" i="1"/>
  <c r="C50" i="1"/>
  <c r="D44" i="1"/>
  <c r="C25" i="1"/>
  <c r="D25" i="1" s="1"/>
  <c r="C24" i="1"/>
  <c r="C26" i="1" s="1"/>
  <c r="C19" i="1"/>
  <c r="D18" i="1" s="1"/>
  <c r="D17" i="1"/>
  <c r="D19" i="1" s="1"/>
  <c r="D12" i="1"/>
  <c r="D24" i="1" l="1"/>
  <c r="D26" i="1" s="1"/>
</calcChain>
</file>

<file path=xl/sharedStrings.xml><?xml version="1.0" encoding="utf-8"?>
<sst xmlns="http://schemas.openxmlformats.org/spreadsheetml/2006/main" count="113" uniqueCount="59">
  <si>
    <t>VILLA OLIVA RICE S.A.</t>
  </si>
  <si>
    <t>INFORME SOBRE PERSONAS VINCULADAS O RELACIONADAS AL 31/12/2023</t>
  </si>
  <si>
    <t>Conforme a la Resoluciones CNV N° 35/23 y demás reglamentaciones relacionadas.</t>
  </si>
  <si>
    <t>A) PARTES VINCULADAS RELACIONADAS</t>
  </si>
  <si>
    <t>A.1 Según Art. 34 de la Ley 5810/17</t>
  </si>
  <si>
    <t>Inciso a) Personas con derecho a voto que controle al menos diez por ciento del capital de la misma.</t>
  </si>
  <si>
    <t>NOMBRES Y APELLIDOS</t>
  </si>
  <si>
    <t>MONTO DEL CAPITAL INTEGRADO</t>
  </si>
  <si>
    <t>CAPITAL INTEGRADO</t>
  </si>
  <si>
    <t>No Registra</t>
  </si>
  <si>
    <t>TOTAL</t>
  </si>
  <si>
    <t>Inciso b) Sociedades anónimas en la que esta controle al menos diez por ciento del capital de la misma.</t>
  </si>
  <si>
    <t>% DE PARTICIPACIÓN</t>
  </si>
  <si>
    <t>Rice Paraguay S.A.</t>
  </si>
  <si>
    <t>Capital Inversiones S.A.</t>
  </si>
  <si>
    <t>Inciso c) Accionista que tengan potestades de elegir en asamblea al menos un director.</t>
  </si>
  <si>
    <t>Inciso d) Directores, Administradores; Sindicos, Auditores y Apoderados</t>
  </si>
  <si>
    <t>CARGO</t>
  </si>
  <si>
    <t>Presidente</t>
  </si>
  <si>
    <t>Marcos Alex Silva Dos Santos</t>
  </si>
  <si>
    <t>Director Titular</t>
  </si>
  <si>
    <t>Raul Asterio Enciso Ríos</t>
  </si>
  <si>
    <t xml:space="preserve">Calos Henrique Lourenco </t>
  </si>
  <si>
    <t>Gerente Administrativo</t>
  </si>
  <si>
    <t>Apoderado</t>
  </si>
  <si>
    <t>Síndico Titular</t>
  </si>
  <si>
    <t>Carlos Acuña</t>
  </si>
  <si>
    <t>Síndico Suplente</t>
  </si>
  <si>
    <t>Líder Núñez</t>
  </si>
  <si>
    <t>Auditor Interno</t>
  </si>
  <si>
    <t>Juan Armoa</t>
  </si>
  <si>
    <r>
      <rPr>
        <b/>
        <sz val="11"/>
        <color theme="1"/>
        <rFont val="Times New Roman"/>
        <family val="1"/>
      </rPr>
      <t>Otros:</t>
    </r>
    <r>
      <rPr>
        <sz val="11"/>
        <color theme="1"/>
        <rFont val="Times New Roman"/>
        <family val="1"/>
      </rPr>
      <t xml:space="preserve"> Los conyugues y parientes hasta el último grado de consanguinidad o afinidad de las referidas en los incisos, siempre que tengan participación en el capital de la sociedad.</t>
    </r>
  </si>
  <si>
    <t>NO REGISTRA</t>
  </si>
  <si>
    <t>A.2 Inversiones de la Sociedad en valores de otras Sociedades que representan más del 10% de activo de la sociedad.</t>
  </si>
  <si>
    <t>NOMBRE DE LA SOCIEDAD</t>
  </si>
  <si>
    <t>MONTO DE LA INVERSION</t>
  </si>
  <si>
    <t>TIPO DE VALOR</t>
  </si>
  <si>
    <t>Aerolink S.A.</t>
  </si>
  <si>
    <t>Acciones</t>
  </si>
  <si>
    <t>A.3 Activos de la sociedad comprometidos en mas del 20% en garantía de obligaciones de otras sociedades.</t>
  </si>
  <si>
    <t>VALOR DE LOS BIENES GRAVADOS</t>
  </si>
  <si>
    <t>TIPO DE BIEN O VALOR</t>
  </si>
  <si>
    <t>MONTO DE LA DEUDA GARANTIZADA</t>
  </si>
  <si>
    <t>NO REGISTRA ACTIVOS EN GARANTIA DE OBLIGACIONES EN MAS DEL 20%</t>
  </si>
  <si>
    <t>A.4 Vinculación por nivel de endeudamiento</t>
  </si>
  <si>
    <t>FACTORES DE VINCULACION</t>
  </si>
  <si>
    <t xml:space="preserve">B) SALDOS CON PARTES VINCULADAS </t>
  </si>
  <si>
    <t>ACTIVO</t>
  </si>
  <si>
    <t>CUENTAS A COBRAR</t>
  </si>
  <si>
    <t>GUARANÍES</t>
  </si>
  <si>
    <t>Carlos Henrique Lourenco</t>
  </si>
  <si>
    <t>Juan Manuel Armoa Villalba</t>
  </si>
  <si>
    <t>PASIVO</t>
  </si>
  <si>
    <t>CUENTAS A PAGAR</t>
  </si>
  <si>
    <t>Raul Asterio Enciso RÍos</t>
  </si>
  <si>
    <t>INGRESO</t>
  </si>
  <si>
    <t>INGRESOS</t>
  </si>
  <si>
    <t>EGRESOS</t>
  </si>
  <si>
    <t>Marcos Alex Dos Santos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</si>
</sst>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5" formatCode="&quot;₲&quot;\ #,##0;&quot;₲&quot;\ \-#,##0"/>
    <numFmt numFmtId="41" formatCode="_ * #,##0_ ;_ * \-#,##0_ ;_ * &quot;-&quot;_ ;_ @_ "/>
    <numFmt numFmtId="43" formatCode="_ * #,##0.00_ ;_ * \-#,##0.00_ ;_ * &quot;-&quot;??_ ;_ @_ "/>
    <numFmt numFmtId="164" formatCode="_ * #,##0_ ;_ * \-#,##0_ ;_ * &quot;-&quot;??_ ;_ @_ "/>
    <numFmt numFmtId="165" formatCode="#,##0_ ;\-#,##0\ 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sz val="11"/>
      <color rgb="FFFF0000"/>
      <name val="Times New Roman"/>
      <family val="1"/>
    </font>
    <font>
      <sz val="10"/>
      <name val="Arial"/>
      <family val="2"/>
    </font>
    <font>
      <sz val="11"/>
      <name val="Times New Roman"/>
      <family val="1"/>
    </font>
    <font>
      <b/>
      <sz val="11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5" fillId="0" borderId="0" applyNumberFormat="0" applyFill="0" applyBorder="0" applyAlignment="0" applyProtection="0"/>
  </cellStyleXfs>
  <cellXfs count="47">
    <xf numFmtId="0" fontId="0" fillId="0" borderId="0" xfId="0"/>
    <xf numFmtId="0" fontId="2" fillId="0" borderId="0" xfId="0" applyFont="1" applyAlignment="1">
      <alignment horizontal="center"/>
    </xf>
    <xf numFmtId="0" fontId="3" fillId="0" borderId="0" xfId="0" applyFont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2" fillId="0" borderId="0" xfId="0" applyFont="1"/>
    <xf numFmtId="0" fontId="3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9" fontId="3" fillId="0" borderId="1" xfId="0" applyNumberFormat="1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9" fontId="2" fillId="0" borderId="1" xfId="0" applyNumberFormat="1" applyFont="1" applyBorder="1" applyAlignment="1">
      <alignment vertical="center" wrapText="1"/>
    </xf>
    <xf numFmtId="0" fontId="3" fillId="0" borderId="1" xfId="0" applyFont="1" applyBorder="1"/>
    <xf numFmtId="41" fontId="3" fillId="0" borderId="1" xfId="2" applyFont="1" applyFill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 wrapText="1"/>
    </xf>
    <xf numFmtId="41" fontId="3" fillId="0" borderId="0" xfId="0" applyNumberFormat="1" applyFont="1"/>
    <xf numFmtId="164" fontId="3" fillId="0" borderId="0" xfId="1" applyNumberFormat="1" applyFont="1" applyFill="1"/>
    <xf numFmtId="41" fontId="2" fillId="0" borderId="1" xfId="0" applyNumberFormat="1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5" fontId="3" fillId="0" borderId="1" xfId="2" applyNumberFormat="1" applyFont="1" applyFill="1" applyBorder="1" applyAlignment="1">
      <alignment horizontal="left"/>
    </xf>
    <xf numFmtId="10" fontId="3" fillId="0" borderId="1" xfId="0" applyNumberFormat="1" applyFont="1" applyBorder="1"/>
    <xf numFmtId="10" fontId="3" fillId="0" borderId="0" xfId="0" applyNumberFormat="1" applyFont="1"/>
    <xf numFmtId="5" fontId="2" fillId="0" borderId="1" xfId="0" applyNumberFormat="1" applyFont="1" applyBorder="1" applyAlignment="1">
      <alignment horizontal="left"/>
    </xf>
    <xf numFmtId="0" fontId="2" fillId="0" borderId="1" xfId="0" applyFont="1" applyBorder="1"/>
    <xf numFmtId="10" fontId="2" fillId="0" borderId="1" xfId="0" applyNumberFormat="1" applyFont="1" applyBorder="1"/>
    <xf numFmtId="10" fontId="2" fillId="0" borderId="0" xfId="0" applyNumberFormat="1" applyFont="1"/>
    <xf numFmtId="0" fontId="2" fillId="0" borderId="1" xfId="0" applyFont="1" applyBorder="1" applyAlignment="1">
      <alignment horizontal="center" vertical="center" wrapText="1"/>
    </xf>
    <xf numFmtId="0" fontId="4" fillId="0" borderId="0" xfId="0" applyFont="1"/>
    <xf numFmtId="0" fontId="3" fillId="0" borderId="1" xfId="0" applyFont="1" applyBorder="1" applyAlignment="1">
      <alignment vertical="center"/>
    </xf>
    <xf numFmtId="14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165" fontId="6" fillId="0" borderId="1" xfId="3" applyNumberFormat="1" applyFont="1" applyFill="1" applyBorder="1" applyAlignment="1">
      <alignment vertical="center"/>
    </xf>
    <xf numFmtId="165" fontId="3" fillId="0" borderId="1" xfId="1" applyNumberFormat="1" applyFont="1" applyFill="1" applyBorder="1"/>
    <xf numFmtId="164" fontId="3" fillId="0" borderId="0" xfId="0" applyNumberFormat="1" applyFont="1"/>
    <xf numFmtId="165" fontId="7" fillId="0" borderId="1" xfId="3" applyNumberFormat="1" applyFont="1" applyFill="1" applyBorder="1" applyAlignment="1">
      <alignment vertical="center"/>
    </xf>
    <xf numFmtId="164" fontId="2" fillId="0" borderId="1" xfId="1" applyNumberFormat="1" applyFont="1" applyFill="1" applyBorder="1"/>
    <xf numFmtId="41" fontId="4" fillId="0" borderId="0" xfId="0" applyNumberFormat="1" applyFont="1"/>
    <xf numFmtId="165" fontId="2" fillId="0" borderId="1" xfId="1" applyNumberFormat="1" applyFont="1" applyFill="1" applyBorder="1"/>
    <xf numFmtId="165" fontId="7" fillId="0" borderId="1" xfId="3" applyNumberFormat="1" applyFont="1" applyFill="1" applyBorder="1" applyAlignment="1">
      <alignment horizontal="center" vertical="center"/>
    </xf>
    <xf numFmtId="41" fontId="3" fillId="0" borderId="0" xfId="2" applyFont="1" applyFill="1"/>
  </cellXfs>
  <cellStyles count="4">
    <cellStyle name="Millares" xfId="1" builtinId="3"/>
    <cellStyle name="Millares [0]" xfId="2" builtinId="6"/>
    <cellStyle name="Normal" xfId="0" builtinId="0"/>
    <cellStyle name="Normal 15 20 3" xfId="3" xr:uid="{88DCA1B3-E173-48AE-A03F-7D5DE29A1FF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703C44-15F1-4070-9AB1-85087779E85C}">
  <dimension ref="A1:G105"/>
  <sheetViews>
    <sheetView showGridLines="0" tabSelected="1" topLeftCell="A68" workbookViewId="0">
      <selection activeCell="E76" sqref="E76"/>
    </sheetView>
  </sheetViews>
  <sheetFormatPr baseColWidth="10" defaultColWidth="11.44140625" defaultRowHeight="13.8" x14ac:dyDescent="0.25"/>
  <cols>
    <col min="1" max="1" width="11.44140625" style="2" customWidth="1"/>
    <col min="2" max="2" width="26.44140625" style="2" customWidth="1"/>
    <col min="3" max="3" width="30.88671875" style="2" bestFit="1" customWidth="1"/>
    <col min="4" max="5" width="23.44140625" style="2" customWidth="1"/>
    <col min="6" max="6" width="18.88671875" style="2" customWidth="1"/>
    <col min="7" max="7" width="12.88671875" style="2" bestFit="1" customWidth="1"/>
    <col min="8" max="16384" width="11.44140625" style="2"/>
  </cols>
  <sheetData>
    <row r="1" spans="1:6" x14ac:dyDescent="0.25">
      <c r="A1" s="1" t="s">
        <v>0</v>
      </c>
      <c r="B1" s="1"/>
      <c r="C1" s="1"/>
      <c r="D1" s="1"/>
      <c r="E1" s="1"/>
    </row>
    <row r="2" spans="1:6" x14ac:dyDescent="0.25">
      <c r="A2" s="1" t="s">
        <v>1</v>
      </c>
      <c r="B2" s="1"/>
      <c r="C2" s="1"/>
      <c r="D2" s="1"/>
      <c r="E2" s="1"/>
      <c r="F2" s="3"/>
    </row>
    <row r="3" spans="1:6" x14ac:dyDescent="0.25">
      <c r="A3" s="4" t="s">
        <v>2</v>
      </c>
      <c r="B3" s="4"/>
      <c r="C3" s="4"/>
      <c r="D3" s="4"/>
      <c r="E3" s="4"/>
      <c r="F3" s="5"/>
    </row>
    <row r="4" spans="1:6" ht="11.25" customHeight="1" x14ac:dyDescent="0.25"/>
    <row r="5" spans="1:6" x14ac:dyDescent="0.25">
      <c r="A5" s="6" t="s">
        <v>3</v>
      </c>
    </row>
    <row r="6" spans="1:6" x14ac:dyDescent="0.25">
      <c r="A6" s="6" t="s">
        <v>4</v>
      </c>
    </row>
    <row r="7" spans="1:6" x14ac:dyDescent="0.25">
      <c r="A7" s="2" t="s">
        <v>5</v>
      </c>
    </row>
    <row r="8" spans="1:6" ht="11.25" customHeight="1" x14ac:dyDescent="0.25"/>
    <row r="9" spans="1:6" s="7" customFormat="1" ht="27.6" x14ac:dyDescent="0.3">
      <c r="B9" s="8" t="s">
        <v>6</v>
      </c>
      <c r="C9" s="8" t="s">
        <v>7</v>
      </c>
      <c r="D9" s="8" t="s">
        <v>8</v>
      </c>
    </row>
    <row r="10" spans="1:6" x14ac:dyDescent="0.25">
      <c r="B10" s="9" t="s">
        <v>9</v>
      </c>
      <c r="C10" s="9" t="s">
        <v>9</v>
      </c>
      <c r="D10" s="10">
        <v>0</v>
      </c>
    </row>
    <row r="11" spans="1:6" x14ac:dyDescent="0.25">
      <c r="B11" s="9" t="s">
        <v>9</v>
      </c>
      <c r="C11" s="9" t="s">
        <v>9</v>
      </c>
      <c r="D11" s="10">
        <v>0</v>
      </c>
    </row>
    <row r="12" spans="1:6" x14ac:dyDescent="0.25">
      <c r="B12" s="11" t="s">
        <v>10</v>
      </c>
      <c r="C12" s="11"/>
      <c r="D12" s="12">
        <f>SUM(D10:D11)</f>
        <v>0</v>
      </c>
    </row>
    <row r="13" spans="1:6" ht="11.25" customHeight="1" x14ac:dyDescent="0.25">
      <c r="B13" s="7"/>
      <c r="C13" s="7"/>
      <c r="D13" s="7"/>
    </row>
    <row r="14" spans="1:6" x14ac:dyDescent="0.25">
      <c r="A14" s="2" t="s">
        <v>11</v>
      </c>
    </row>
    <row r="15" spans="1:6" ht="11.25" customHeight="1" x14ac:dyDescent="0.25"/>
    <row r="16" spans="1:6" ht="27.6" x14ac:dyDescent="0.25">
      <c r="B16" s="8" t="s">
        <v>6</v>
      </c>
      <c r="C16" s="8" t="s">
        <v>7</v>
      </c>
      <c r="D16" s="8" t="s">
        <v>12</v>
      </c>
    </row>
    <row r="17" spans="1:6" x14ac:dyDescent="0.25">
      <c r="B17" s="13" t="s">
        <v>13</v>
      </c>
      <c r="C17" s="14">
        <v>221639680000</v>
      </c>
      <c r="D17" s="15">
        <f>+C17/$C$19</f>
        <v>0.8</v>
      </c>
      <c r="E17" s="16"/>
    </row>
    <row r="18" spans="1:6" x14ac:dyDescent="0.25">
      <c r="B18" s="13" t="s">
        <v>14</v>
      </c>
      <c r="C18" s="14">
        <v>55409920000</v>
      </c>
      <c r="D18" s="15">
        <f>+C18/$C$19</f>
        <v>0.2</v>
      </c>
      <c r="F18" s="17"/>
    </row>
    <row r="19" spans="1:6" x14ac:dyDescent="0.25">
      <c r="B19" s="8" t="s">
        <v>10</v>
      </c>
      <c r="C19" s="18">
        <f>SUM(C17:C18)</f>
        <v>277049600000</v>
      </c>
      <c r="D19" s="19">
        <f>SUM(D17:D18)</f>
        <v>1</v>
      </c>
      <c r="F19" s="17"/>
    </row>
    <row r="20" spans="1:6" ht="11.25" customHeight="1" x14ac:dyDescent="0.25"/>
    <row r="21" spans="1:6" x14ac:dyDescent="0.25">
      <c r="A21" s="2" t="s">
        <v>15</v>
      </c>
    </row>
    <row r="22" spans="1:6" ht="11.25" customHeight="1" x14ac:dyDescent="0.25"/>
    <row r="23" spans="1:6" ht="27.6" x14ac:dyDescent="0.25">
      <c r="B23" s="8" t="s">
        <v>6</v>
      </c>
      <c r="C23" s="8" t="s">
        <v>7</v>
      </c>
      <c r="D23" s="8" t="s">
        <v>12</v>
      </c>
    </row>
    <row r="24" spans="1:6" x14ac:dyDescent="0.25">
      <c r="B24" s="13" t="s">
        <v>13</v>
      </c>
      <c r="C24" s="14">
        <f>+C17</f>
        <v>221639680000</v>
      </c>
      <c r="D24" s="15">
        <f t="shared" ref="D24:D25" si="0">+C24/$C$19</f>
        <v>0.8</v>
      </c>
    </row>
    <row r="25" spans="1:6" x14ac:dyDescent="0.25">
      <c r="B25" s="13" t="s">
        <v>14</v>
      </c>
      <c r="C25" s="14">
        <f>+C18</f>
        <v>55409920000</v>
      </c>
      <c r="D25" s="15">
        <f t="shared" si="0"/>
        <v>0.2</v>
      </c>
    </row>
    <row r="26" spans="1:6" x14ac:dyDescent="0.25">
      <c r="B26" s="8" t="s">
        <v>10</v>
      </c>
      <c r="C26" s="18">
        <f>SUM(C24:C25)</f>
        <v>277049600000</v>
      </c>
      <c r="D26" s="19">
        <f>SUM(D24:D25)</f>
        <v>1</v>
      </c>
    </row>
    <row r="27" spans="1:6" ht="11.25" customHeight="1" x14ac:dyDescent="0.25"/>
    <row r="28" spans="1:6" x14ac:dyDescent="0.25">
      <c r="A28" s="2" t="s">
        <v>16</v>
      </c>
    </row>
    <row r="29" spans="1:6" ht="11.25" customHeight="1" x14ac:dyDescent="0.25"/>
    <row r="30" spans="1:6" x14ac:dyDescent="0.25">
      <c r="B30" s="20" t="s">
        <v>17</v>
      </c>
      <c r="C30" s="20" t="s">
        <v>6</v>
      </c>
    </row>
    <row r="31" spans="1:6" x14ac:dyDescent="0.25">
      <c r="B31" s="13" t="s">
        <v>18</v>
      </c>
      <c r="C31" s="13" t="s">
        <v>19</v>
      </c>
    </row>
    <row r="32" spans="1:6" x14ac:dyDescent="0.25">
      <c r="B32" s="13" t="s">
        <v>20</v>
      </c>
      <c r="C32" s="13" t="s">
        <v>21</v>
      </c>
    </row>
    <row r="33" spans="1:6" x14ac:dyDescent="0.25">
      <c r="B33" s="13" t="s">
        <v>20</v>
      </c>
      <c r="C33" s="13" t="s">
        <v>22</v>
      </c>
    </row>
    <row r="34" spans="1:6" x14ac:dyDescent="0.25">
      <c r="B34" s="13" t="s">
        <v>23</v>
      </c>
      <c r="C34" s="13" t="s">
        <v>21</v>
      </c>
    </row>
    <row r="35" spans="1:6" x14ac:dyDescent="0.25">
      <c r="B35" s="13" t="s">
        <v>24</v>
      </c>
      <c r="C35" s="13" t="s">
        <v>9</v>
      </c>
    </row>
    <row r="36" spans="1:6" x14ac:dyDescent="0.25">
      <c r="B36" s="13" t="s">
        <v>25</v>
      </c>
      <c r="C36" s="13" t="s">
        <v>26</v>
      </c>
    </row>
    <row r="37" spans="1:6" x14ac:dyDescent="0.25">
      <c r="B37" s="13" t="s">
        <v>27</v>
      </c>
      <c r="C37" s="13" t="s">
        <v>28</v>
      </c>
    </row>
    <row r="38" spans="1:6" x14ac:dyDescent="0.25">
      <c r="B38" s="13" t="s">
        <v>29</v>
      </c>
      <c r="C38" s="13" t="s">
        <v>30</v>
      </c>
    </row>
    <row r="39" spans="1:6" ht="11.25" customHeight="1" x14ac:dyDescent="0.25"/>
    <row r="40" spans="1:6" ht="27.75" customHeight="1" x14ac:dyDescent="0.25">
      <c r="A40" s="21" t="s">
        <v>31</v>
      </c>
      <c r="B40" s="21"/>
      <c r="C40" s="21"/>
      <c r="D40" s="21"/>
      <c r="E40" s="21"/>
      <c r="F40" s="22"/>
    </row>
    <row r="41" spans="1:6" ht="11.25" customHeight="1" x14ac:dyDescent="0.25"/>
    <row r="42" spans="1:6" ht="27.6" x14ac:dyDescent="0.25">
      <c r="B42" s="8" t="s">
        <v>6</v>
      </c>
      <c r="C42" s="8" t="s">
        <v>7</v>
      </c>
      <c r="D42" s="8" t="s">
        <v>12</v>
      </c>
    </row>
    <row r="43" spans="1:6" x14ac:dyDescent="0.25">
      <c r="B43" s="13" t="s">
        <v>32</v>
      </c>
      <c r="C43" s="14" t="s">
        <v>32</v>
      </c>
      <c r="D43" s="15">
        <v>0</v>
      </c>
    </row>
    <row r="44" spans="1:6" x14ac:dyDescent="0.25">
      <c r="B44" s="8" t="s">
        <v>10</v>
      </c>
      <c r="C44" s="18"/>
      <c r="D44" s="19">
        <f>SUM(D43:D43)</f>
        <v>0</v>
      </c>
    </row>
    <row r="45" spans="1:6" ht="11.25" customHeight="1" x14ac:dyDescent="0.25"/>
    <row r="46" spans="1:6" x14ac:dyDescent="0.25">
      <c r="A46" s="6" t="s">
        <v>33</v>
      </c>
    </row>
    <row r="47" spans="1:6" ht="11.25" customHeight="1" x14ac:dyDescent="0.25"/>
    <row r="48" spans="1:6" s="23" customFormat="1" ht="27.6" x14ac:dyDescent="0.3">
      <c r="B48" s="8" t="s">
        <v>34</v>
      </c>
      <c r="C48" s="24" t="s">
        <v>35</v>
      </c>
      <c r="D48" s="24" t="s">
        <v>36</v>
      </c>
      <c r="E48" s="8" t="s">
        <v>12</v>
      </c>
      <c r="F48" s="25"/>
    </row>
    <row r="49" spans="1:6" x14ac:dyDescent="0.25">
      <c r="B49" s="13" t="s">
        <v>37</v>
      </c>
      <c r="C49" s="26">
        <v>666500000</v>
      </c>
      <c r="D49" s="13" t="s">
        <v>38</v>
      </c>
      <c r="E49" s="27">
        <v>0.33329999999999999</v>
      </c>
      <c r="F49" s="28"/>
    </row>
    <row r="50" spans="1:6" x14ac:dyDescent="0.25">
      <c r="B50" s="8" t="s">
        <v>10</v>
      </c>
      <c r="C50" s="29">
        <f>SUM(C49)</f>
        <v>666500000</v>
      </c>
      <c r="D50" s="30"/>
      <c r="E50" s="31">
        <f>SUM(E49)</f>
        <v>0.33329999999999999</v>
      </c>
      <c r="F50" s="32"/>
    </row>
    <row r="51" spans="1:6" ht="11.25" customHeight="1" x14ac:dyDescent="0.25"/>
    <row r="52" spans="1:6" x14ac:dyDescent="0.25">
      <c r="A52" s="6" t="s">
        <v>39</v>
      </c>
    </row>
    <row r="53" spans="1:6" ht="11.25" customHeight="1" x14ac:dyDescent="0.25"/>
    <row r="54" spans="1:6" ht="27.6" x14ac:dyDescent="0.25">
      <c r="B54" s="8" t="s">
        <v>34</v>
      </c>
      <c r="C54" s="8" t="s">
        <v>40</v>
      </c>
      <c r="D54" s="8" t="s">
        <v>41</v>
      </c>
      <c r="E54" s="8" t="s">
        <v>42</v>
      </c>
      <c r="F54" s="25"/>
    </row>
    <row r="55" spans="1:6" x14ac:dyDescent="0.25">
      <c r="B55" s="13"/>
      <c r="C55" s="13"/>
      <c r="D55" s="13"/>
      <c r="E55" s="13"/>
    </row>
    <row r="56" spans="1:6" x14ac:dyDescent="0.25">
      <c r="B56" s="33" t="s">
        <v>43</v>
      </c>
      <c r="C56" s="33"/>
      <c r="D56" s="33"/>
      <c r="E56" s="33"/>
      <c r="F56" s="25"/>
    </row>
    <row r="57" spans="1:6" ht="11.25" customHeight="1" x14ac:dyDescent="0.25"/>
    <row r="58" spans="1:6" x14ac:dyDescent="0.25">
      <c r="A58" s="6" t="s">
        <v>44</v>
      </c>
    </row>
    <row r="59" spans="1:6" ht="11.25" customHeight="1" x14ac:dyDescent="0.25"/>
    <row r="60" spans="1:6" ht="27.6" x14ac:dyDescent="0.25">
      <c r="B60" s="8" t="s">
        <v>34</v>
      </c>
      <c r="C60" s="8" t="s">
        <v>45</v>
      </c>
    </row>
    <row r="61" spans="1:6" s="34" customFormat="1" x14ac:dyDescent="0.25">
      <c r="B61" s="35" t="s">
        <v>9</v>
      </c>
      <c r="C61" s="35" t="s">
        <v>9</v>
      </c>
    </row>
    <row r="62" spans="1:6" ht="11.25" customHeight="1" x14ac:dyDescent="0.25"/>
    <row r="63" spans="1:6" x14ac:dyDescent="0.25">
      <c r="A63" s="6" t="s">
        <v>46</v>
      </c>
    </row>
    <row r="64" spans="1:6" ht="11.25" customHeight="1" x14ac:dyDescent="0.25"/>
    <row r="65" spans="2:6" x14ac:dyDescent="0.25">
      <c r="B65" s="8" t="s">
        <v>47</v>
      </c>
      <c r="C65" s="36">
        <v>45291</v>
      </c>
      <c r="D65" s="36">
        <v>44926</v>
      </c>
    </row>
    <row r="66" spans="2:6" x14ac:dyDescent="0.25">
      <c r="B66" s="37" t="s">
        <v>48</v>
      </c>
      <c r="C66" s="20" t="s">
        <v>49</v>
      </c>
      <c r="D66" s="20" t="s">
        <v>49</v>
      </c>
    </row>
    <row r="67" spans="2:6" x14ac:dyDescent="0.25">
      <c r="B67" s="38" t="s">
        <v>13</v>
      </c>
      <c r="C67" s="39">
        <v>152325898825.11353</v>
      </c>
      <c r="D67" s="39">
        <v>149568194299</v>
      </c>
    </row>
    <row r="68" spans="2:6" x14ac:dyDescent="0.25">
      <c r="B68" s="38" t="s">
        <v>14</v>
      </c>
      <c r="C68" s="39">
        <v>21288458046.066978</v>
      </c>
      <c r="D68" s="39">
        <v>20849091203</v>
      </c>
      <c r="E68" s="40"/>
    </row>
    <row r="69" spans="2:6" x14ac:dyDescent="0.25">
      <c r="B69" s="38" t="s">
        <v>37</v>
      </c>
      <c r="C69" s="39">
        <v>11045119041.244699</v>
      </c>
      <c r="D69" s="39">
        <v>8386696035</v>
      </c>
    </row>
    <row r="70" spans="2:6" x14ac:dyDescent="0.25">
      <c r="B70" s="38" t="s">
        <v>50</v>
      </c>
      <c r="C70" s="39">
        <v>0</v>
      </c>
      <c r="D70" s="39">
        <v>0</v>
      </c>
    </row>
    <row r="71" spans="2:6" x14ac:dyDescent="0.25">
      <c r="B71" s="38" t="s">
        <v>51</v>
      </c>
      <c r="C71" s="39">
        <v>0</v>
      </c>
      <c r="D71" s="39">
        <v>0</v>
      </c>
    </row>
    <row r="72" spans="2:6" x14ac:dyDescent="0.25">
      <c r="B72" s="41" t="s">
        <v>10</v>
      </c>
      <c r="C72" s="42">
        <f>SUM(C67:C71)</f>
        <v>184659475912.4252</v>
      </c>
      <c r="D72" s="42">
        <f>SUM(D67:D71)</f>
        <v>178803981537</v>
      </c>
      <c r="E72" s="40"/>
      <c r="F72" s="43"/>
    </row>
    <row r="73" spans="2:6" ht="15" customHeight="1" x14ac:dyDescent="0.25"/>
    <row r="74" spans="2:6" x14ac:dyDescent="0.25">
      <c r="B74" s="8" t="s">
        <v>52</v>
      </c>
      <c r="C74" s="36">
        <v>45291</v>
      </c>
      <c r="D74" s="36">
        <v>44926</v>
      </c>
    </row>
    <row r="75" spans="2:6" x14ac:dyDescent="0.25">
      <c r="B75" s="37" t="s">
        <v>53</v>
      </c>
      <c r="C75" s="20" t="s">
        <v>49</v>
      </c>
      <c r="D75" s="20" t="s">
        <v>49</v>
      </c>
    </row>
    <row r="76" spans="2:6" x14ac:dyDescent="0.25">
      <c r="B76" s="38" t="s">
        <v>13</v>
      </c>
      <c r="C76" s="39">
        <v>103790886573.67819</v>
      </c>
      <c r="D76" s="39">
        <v>112254389733</v>
      </c>
    </row>
    <row r="77" spans="2:6" x14ac:dyDescent="0.25">
      <c r="B77" s="38" t="s">
        <v>37</v>
      </c>
      <c r="C77" s="39">
        <v>5479409348.3848019</v>
      </c>
      <c r="D77" s="39">
        <v>3620321217</v>
      </c>
    </row>
    <row r="78" spans="2:6" x14ac:dyDescent="0.25">
      <c r="B78" s="38" t="s">
        <v>54</v>
      </c>
      <c r="C78" s="39">
        <v>0</v>
      </c>
      <c r="D78" s="39">
        <v>66850676</v>
      </c>
    </row>
    <row r="79" spans="2:6" x14ac:dyDescent="0.25">
      <c r="B79" s="41" t="s">
        <v>10</v>
      </c>
      <c r="C79" s="44">
        <f>SUM(C76:C78)</f>
        <v>109270295922.06299</v>
      </c>
      <c r="D79" s="44">
        <f>SUM(D76:D78)</f>
        <v>115941561626</v>
      </c>
      <c r="E79" s="40"/>
      <c r="F79" s="43"/>
    </row>
    <row r="80" spans="2:6" ht="15" customHeight="1" x14ac:dyDescent="0.25"/>
    <row r="81" spans="2:6" x14ac:dyDescent="0.25">
      <c r="B81" s="45" t="s">
        <v>55</v>
      </c>
      <c r="C81" s="36">
        <v>45291</v>
      </c>
      <c r="D81" s="36">
        <v>44926</v>
      </c>
    </row>
    <row r="82" spans="2:6" x14ac:dyDescent="0.25">
      <c r="B82" s="30" t="s">
        <v>56</v>
      </c>
      <c r="C82" s="20" t="s">
        <v>49</v>
      </c>
      <c r="D82" s="20" t="s">
        <v>49</v>
      </c>
    </row>
    <row r="83" spans="2:6" x14ac:dyDescent="0.25">
      <c r="B83" s="38" t="s">
        <v>37</v>
      </c>
      <c r="C83" s="39">
        <v>2612109769.7449002</v>
      </c>
      <c r="D83" s="39">
        <v>1813937172</v>
      </c>
    </row>
    <row r="84" spans="2:6" x14ac:dyDescent="0.25">
      <c r="B84" s="38" t="s">
        <v>14</v>
      </c>
      <c r="C84" s="39">
        <f>325086115.3661+683</f>
        <v>325086798.36610001</v>
      </c>
      <c r="D84" s="39">
        <v>586988812</v>
      </c>
    </row>
    <row r="85" spans="2:6" x14ac:dyDescent="0.25">
      <c r="B85" s="38" t="s">
        <v>13</v>
      </c>
      <c r="C85" s="39">
        <f>2119335947.9115+3</f>
        <v>2119335950.9115</v>
      </c>
      <c r="D85" s="39">
        <v>3694629113</v>
      </c>
    </row>
    <row r="86" spans="2:6" x14ac:dyDescent="0.25">
      <c r="B86" s="38" t="s">
        <v>50</v>
      </c>
      <c r="C86" s="39">
        <v>0</v>
      </c>
      <c r="D86" s="39">
        <v>647619</v>
      </c>
    </row>
    <row r="87" spans="2:6" ht="14.4" customHeight="1" x14ac:dyDescent="0.25">
      <c r="B87" s="41" t="s">
        <v>10</v>
      </c>
      <c r="C87" s="44">
        <f>SUM(C83:C86)</f>
        <v>5056532519.0225</v>
      </c>
      <c r="D87" s="44">
        <f>SUM(D83:D86)</f>
        <v>6096202716</v>
      </c>
      <c r="E87" s="40"/>
      <c r="F87" s="40"/>
    </row>
    <row r="88" spans="2:6" ht="15" customHeight="1" x14ac:dyDescent="0.25">
      <c r="C88" s="46"/>
      <c r="D88" s="46"/>
    </row>
    <row r="89" spans="2:6" x14ac:dyDescent="0.25">
      <c r="B89" s="45" t="s">
        <v>57</v>
      </c>
      <c r="C89" s="36">
        <v>45291</v>
      </c>
      <c r="D89" s="36">
        <v>44926</v>
      </c>
    </row>
    <row r="90" spans="2:6" x14ac:dyDescent="0.25">
      <c r="B90" s="30" t="s">
        <v>56</v>
      </c>
      <c r="C90" s="20" t="s">
        <v>49</v>
      </c>
      <c r="D90" s="20" t="s">
        <v>49</v>
      </c>
    </row>
    <row r="91" spans="2:6" x14ac:dyDescent="0.25">
      <c r="B91" s="38" t="s">
        <v>37</v>
      </c>
      <c r="C91" s="39">
        <v>720904790.39999998</v>
      </c>
      <c r="D91" s="39">
        <v>2867504311</v>
      </c>
    </row>
    <row r="92" spans="2:6" x14ac:dyDescent="0.25">
      <c r="B92" s="38" t="s">
        <v>13</v>
      </c>
      <c r="C92" s="39">
        <v>10748754855.497499</v>
      </c>
      <c r="D92" s="39">
        <v>14970839969</v>
      </c>
    </row>
    <row r="93" spans="2:6" x14ac:dyDescent="0.25">
      <c r="B93" s="38" t="s">
        <v>26</v>
      </c>
      <c r="C93" s="39"/>
      <c r="D93" s="39">
        <v>12506589</v>
      </c>
    </row>
    <row r="94" spans="2:6" x14ac:dyDescent="0.25">
      <c r="B94" s="38" t="s">
        <v>50</v>
      </c>
      <c r="C94" s="39">
        <v>43000</v>
      </c>
      <c r="D94" s="39">
        <v>294925</v>
      </c>
    </row>
    <row r="95" spans="2:6" x14ac:dyDescent="0.25">
      <c r="B95" s="38" t="s">
        <v>21</v>
      </c>
      <c r="C95" s="39">
        <v>746970146</v>
      </c>
      <c r="D95" s="39">
        <v>693323186</v>
      </c>
    </row>
    <row r="96" spans="2:6" x14ac:dyDescent="0.25">
      <c r="B96" s="38" t="s">
        <v>51</v>
      </c>
      <c r="C96" s="39">
        <v>21708659.999999993</v>
      </c>
      <c r="D96" s="39">
        <v>80264733.741999999</v>
      </c>
    </row>
    <row r="97" spans="1:7" ht="14.25" customHeight="1" x14ac:dyDescent="0.25">
      <c r="B97" s="38" t="s">
        <v>58</v>
      </c>
      <c r="C97" s="39">
        <v>1778249728</v>
      </c>
      <c r="D97" s="39">
        <v>1446020664</v>
      </c>
    </row>
    <row r="98" spans="1:7" x14ac:dyDescent="0.25">
      <c r="B98" s="41" t="s">
        <v>10</v>
      </c>
      <c r="C98" s="44">
        <f>SUM(C91:C97)</f>
        <v>14016631179.897499</v>
      </c>
      <c r="D98" s="44">
        <f>SUM(D91:D97)</f>
        <v>20070754377.742001</v>
      </c>
      <c r="E98" s="40"/>
      <c r="F98" s="40"/>
    </row>
    <row r="99" spans="1:7" x14ac:dyDescent="0.25">
      <c r="C99" s="40"/>
      <c r="D99" s="40"/>
      <c r="E99" s="40"/>
      <c r="F99" s="40"/>
      <c r="G99" s="40"/>
    </row>
    <row r="100" spans="1:7" x14ac:dyDescent="0.25">
      <c r="A100" s="4"/>
      <c r="B100" s="4"/>
      <c r="C100" s="4"/>
      <c r="D100" s="4"/>
      <c r="E100" s="4"/>
    </row>
    <row r="101" spans="1:7" x14ac:dyDescent="0.25">
      <c r="A101" s="4"/>
      <c r="B101" s="4"/>
      <c r="C101" s="4"/>
      <c r="D101" s="4"/>
      <c r="E101" s="4"/>
    </row>
    <row r="102" spans="1:7" x14ac:dyDescent="0.25">
      <c r="A102" s="4"/>
      <c r="B102" s="4"/>
      <c r="C102" s="4"/>
      <c r="D102" s="4"/>
      <c r="E102" s="4"/>
    </row>
    <row r="103" spans="1:7" x14ac:dyDescent="0.25">
      <c r="A103" s="4"/>
      <c r="B103" s="4"/>
      <c r="C103" s="4"/>
      <c r="D103" s="4"/>
      <c r="E103" s="4"/>
    </row>
    <row r="104" spans="1:7" x14ac:dyDescent="0.25">
      <c r="A104" s="4"/>
      <c r="B104" s="4"/>
      <c r="C104" s="4"/>
      <c r="D104" s="4"/>
      <c r="E104" s="4"/>
    </row>
    <row r="105" spans="1:7" x14ac:dyDescent="0.25">
      <c r="A105" s="4"/>
      <c r="B105" s="4"/>
      <c r="C105" s="4"/>
      <c r="D105" s="4"/>
      <c r="E105" s="4"/>
    </row>
  </sheetData>
  <mergeCells count="11">
    <mergeCell ref="A101:E101"/>
    <mergeCell ref="A102:E102"/>
    <mergeCell ref="A103:E103"/>
    <mergeCell ref="A104:E104"/>
    <mergeCell ref="A105:E105"/>
    <mergeCell ref="A1:E1"/>
    <mergeCell ref="A2:E2"/>
    <mergeCell ref="A3:E3"/>
    <mergeCell ref="A40:E40"/>
    <mergeCell ref="B56:E56"/>
    <mergeCell ref="A100:E100"/>
  </mergeCells>
  <printOptions horizontalCentered="1"/>
  <pageMargins left="0.59055118110236227" right="0.59055118110236227" top="1.1811023622047245" bottom="0.98425196850393704" header="0.31496062992125984" footer="0.31496062992125984"/>
  <pageSetup scale="75" orientation="portrait" r:id="rId1"/>
  <headerFooter>
    <oddHeader>&amp;L&amp;G</oddHeader>
    <oddFooter>&amp;C&amp;"Times New Roman,Normal"............................
Mario Milano Bergallo
Representante Legal</oddFooter>
  </headerFooter>
  <rowBreaks count="1" manualBreakCount="1">
    <brk id="51" max="16383" man="1"/>
  </rowBreaks>
  <legacyDrawingHF r:id="rId2"/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NjIqYxgqC90vU4/EAvi+gTKidcTdbGNgMuRNFT57U/0=</DigestValue>
    </Reference>
    <Reference Type="http://www.w3.org/2000/09/xmldsig#Object" URI="#idOfficeObject">
      <DigestMethod Algorithm="http://www.w3.org/2001/04/xmlenc#sha256"/>
      <DigestValue>m7Vu6zftBSGipiF7gi21llqHAIAg1/K/k+eapVTGLAE=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nvMOY0Ivf5rx+PX2s3I1f0ced0JCSkdIFwbB8MxOo8o=</DigestValue>
    </Reference>
  </SignedInfo>
  <SignatureValue>E4hujNN8TPm10XoRfRfuJqTd8RTca/UUjWYad75GFj3ILaZMG5G23a2OeDn5W49a59rpBVbUmHy4
YEmHWsRMEkvssfW0L0We7prz6fveYStiULWCyImUY4h/ZoeEqaarBqXcitgrlVuMRl2wo+989ATo
AWkYQej2Ry2rH07FsSoCZHie3pftgru4iWkmWNB8h/xy2i6NWxDPHJzEZNkGAfkbwBDLO4fc+7HD
BBWGl/AOtJ74teL8087Ylmre5isiNkuHBb5hDKxldeJZCRoZWaWb6Cj3wII6Fs+7gt9YPrDC1ecP
Dh8qyZlYzAh6OZ1uJ0yEnD+r422X2pRnDzXH5g==</SignatureValue>
  <KeyInfo>
    <X509Data>
      <X509Certificate>MIIJPTCCByWgAwIBAgIIBnDh+u2dLHkwDQYJKoZIhvcNAQELBQAwWjEaMBgGA1UEAwwRQ0EtRE9DVU1FTlRBIFMuQS4xFjAUBgNVBAUTDVJVQzgwMDUwMTcyLTExFzAVBgNVBAoMDkRPQ1VNRU5UQSBTLkEuMQswCQYDVQQGEwJQWTAeFw0yMjA3MjIxNTM2MDBaFw0yNDA3MjExNTM2MDBaMIGlMSUwIwYDVQQDDBxNQVJDT1MgQUxFWCBTSUxWQSBET1MgU0FOVE9TMRIwEAYDVQQFEwlDSTc5ODA2ODIxFDASBgNVBCoMC01BUkNPUyBBTEVYMRkwFwYDVQQEDBBTSUxWQSBET1MgU0FOVE9TMREwDwYDVQQLDAhGSVJNQSBGMjEXMBUGA1UECgwOUEVSU09OQSBGSVNJQ0ExCzAJBgNVBAYTAlBZMIIBIjANBgkqhkiG9w0BAQEFAAOCAQ8AMIIBCgKCAQEAytgpbNw9GnQ9nnSCC/d+FAjxwNAj5lz/+WsiKrenz3upuqptYb3G8yU/ilqFIk4s1AnNj1SOEzLxVN6K6WiUhEeO21O4gEebOrFk7esJkCV6LSGGAikLDUq7+6FMi/va2PLdBN+wPMROWzODnZUJxAx9BI64Xq8Effq0gioIqkvE/xTMfV9rPjv1m8d/G6wADPYhHXhgtA3LNadph5qU+T18Y5QknRKrFJ6DwDEk4BM9joBe8i/xr68V++ZOvfTqapJNTslt/i1GDUtLsbomiuM16+i++CZ5gl3Im8CzZen+l/Fb+LLi623QNo+PdZYjuMjEqCD1xpxxe6V3vp0GswIDAQABo4IEuTCCBLUwDAYDVR0TAQH/BAIwADAfBgNVHSMEGDAWgBShPYUrzdgslh85AgyfUztY2JULezCBlAYIKwYBBQUHAQEEgYcwgYQwVQYIKwYBBQUHMAKGSWh0dHBzOi8vd3d3LmRpZ2l0by5jb20ucHkvdXBsb2Fkcy9jZXJ0aWZpY2Fkby1kb2N1bWVudGEtc2EtMTUzNTExNzc3MS5jcnQwKwYIKwYBBQUHMAGGH2h0dHBzOi8vd3d3LmRpZ2l0by5jb20ucHkvb2NzcC8wKQYDVR0RBCIwIIEebWFyY29zLnNhbnRvc0BvbGl2YXJpY2UuY29tLnB5MIIDJAYDVR0gBIIDGzCCAxcwggMTBg4rBgEEAYL5OwEBAQYBAzCCAv8wLwYIKwYBBQUHAgEWI2h0dHBzOi8vd3d3LmRpZ2l0by5jb20ucHkvZGVzY2FyZ2FzMIIBcgYIKwYBBQUHAgIwggFkHoIBYABFAHMAdABlACAAZQBzACAAdQBuACAAYwBlAHIAdABpAGYAaQBjAGEAZABvACAAZABlACAAcABlAHIAcwBvAG4AYQAgAGYA7QBzAGkAYwBhACAAYwB1AHkAYQAgAGMAbABhAHYAZQAgAHAAcgBpAHYAYQBkAGEAIABlAHMAdADhACAAYwBvAG4AdABlAG4AaQBkAGEAIABlAG4AIAB1AG4AIABtAPMAZAB1AGwAbwAgAGQAZQAgAGgAYQByAGQAdwBhAHIAZQAgAHMAZQBnAHUAcgBvACAAeQAgAHMAdQAgAGYAaQBuAGEAbABpAGQAYQBkACAAZQBzACAAYQB1AHQAZQBuAHQAaQBjAGEAcgAgAGEAIABzAHUAIAB0AGkAdAB1AGwAYQByACAAbwAgAGcAZQBuAGUAcgBhAHIAIABmAGkAcgBtAGEAcwAgAGQAaQBnAGkAdABhAGwAZQBzAC4wggFUBggrBgEFBQcCAjCCAUYeggFCAFQAaABpAHMAIABpAHMAIABhAG4AIABlAG4AZAAgAHUAcwBlAHIAIABjAGUAcgB0AGkAZgBpAGMAYQB0AGUAIAB3AGgAbwBzAGUAIABwAHIAaQB2AGEAdABlACAAawBlAHkAIABpAHMAIABlAG0AYgBlAGQAZABlAGQAIAB3AGkAdABoAGkAbgAgAGEAIABzAGUAYwB1AHIAZQAgAGgAYQByAGQAdwBhAHIAZQAgAG0AbwBkAHUAbABlACAAdABoAGEAdAAgAGEAaQBtAHMAIAB0AG8AIABhAHUAdABoAGUAbgB0AGkAYwBhAHQAZQAgAGkAdABzACAAbwB3AG4AZQByACAAbwByACAAZwBlAG4AZQByAGEAdABlACAAZABpAGcAaQB0AGEAbAAgAHMAaQBnAG4AYQB0AHUAcgBlAHMALjAqBgNVHSUBAf8EIDAeBggrBgEFBQcDAgYIKwYBBQUHAwQGCCsGAQUFBwMBMD8GA1UdHwQ4MDYwNKAyoDCGLmh0dHBzOi8vd3d3LmRpZ2l0by5jb20ucHkvY3JsL2RvY3VtZW50YV9jYS5jcmwwHQYDVR0OBBYEFBp+NlxH9wFDXp313LsFwu5VWboqMA4GA1UdDwEB/wQEAwIF4DANBgkqhkiG9w0BAQsFAAOCAgEAHRfNbDTS6OxXd0/gSmXqjGVIeKru6+cjwB1RxRDF9EXn9JFI1mPud+EEICKAdGaUCBgS87RnCrY5rSQHZO694G8FOlnW8VHV2fDe5BHqCzCap7tDnF7yxyQnfBDr+TdacVfcqrj8SD6Tplnr1i8zJlbzmmj64fvcBtEE8AqbtAlxlrCybKxQvbdz2rn4sN4bJWROnu8KO/uz+zaNvYGWnHQo9heYdA+HxIxLwNS0rj9f2GncNqTnzOL1xG2KPicJ0rpCJRXXnMJ/gW48lmHV0psq+tllidx8tnOVWjwDQUwC4VCgGaLSqkLd+9w34SXPtyCnoy0bzL0upxzOjV1Do19xXfMt+Y771J4oHUISce4jw82lhWGtQSfqgls6yRbVKOgIMUNy6uL/jQFcrjzz0ANjccP6V496agERzQpmfsVci+VN7KckRCqHLaOxAEPB3aL4KZFfm0S2VKz4sAOHuvmN3BQHoMbxiNz6X2bTl3X6B/nQUstVusO/Teu1JCZHvwCjRIKupZPP83Cdao71oXYLm9un2N3FYtt1x+oKfF9wL87zMPzlvWP/PzlVQHWUJwdqSeaXz6R90TE/ES2OcjWAItyMrmi9k5HZpJnHor/dcdNdr+vFdOuoJaU7LTw3gC7X4FYE6d5SO/wOqJC/aljUZSAbdE6Ne6MvFvhTR94=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</Transform>
          <Transform Algorithm="http://www.w3.org/TR/2001/REC-xml-c14n-20010315"/>
        </Transforms>
        <DigestMethod Algorithm="http://www.w3.org/2001/04/xmlenc#sha256"/>
        <DigestValue>+70tVQiKI1yf3TMXuIIdLvQ+S5B+Bw9XjNZHe++mCkI=</DigestValue>
      </Reference>
      <Reference URI="/xl/calcChain.xml?ContentType=application/vnd.openxmlformats-officedocument.spreadsheetml.calcChain+xml">
        <DigestMethod Algorithm="http://www.w3.org/2001/04/xmlenc#sha256"/>
        <DigestValue>1KgqiYUBIlwK7WQ+VQuAVxB3TNY0eJb9HYDphHJRBrM=</DigestValue>
      </Reference>
      <Reference URI="/xl/drawings/_rels/vmlDrawing1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Kgz2T+jdnPwtS/b6SG36nlMh/tsyQtlsftvhZkyXlb8=</DigestValue>
      </Reference>
      <Reference URI="/xl/drawings/vmlDrawing1.vml?ContentType=application/vnd.openxmlformats-officedocument.vmlDrawing">
        <DigestMethod Algorithm="http://www.w3.org/2001/04/xmlenc#sha256"/>
        <DigestValue>0XL9gbWiSSTx6Of84zxZptIE4J+4QrxPbmRdpXflwAs=</DigestValue>
      </Reference>
      <Reference URI="/xl/media/image1.png?ContentType=image/png">
        <DigestMethod Algorithm="http://www.w3.org/2001/04/xmlenc#sha256"/>
        <DigestValue>nSw8K3cGMaxJcrY3A1qijSTw2nZ4CmgLScn6Kul2cQI=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vE/tfErNlrVC02bsSo5y/6DcR5zmEW/T7Tqw4Cy45bY=</DigestValue>
      </Reference>
      <Reference URI="/xl/sharedStrings.xml?ContentType=application/vnd.openxmlformats-officedocument.spreadsheetml.sharedStrings+xml">
        <DigestMethod Algorithm="http://www.w3.org/2001/04/xmlenc#sha256"/>
        <DigestValue>gzXDW0b3pEixVSx0yIMvIjMMm8I8F3O78CW1aL4+Kjo=</DigestValue>
      </Reference>
      <Reference URI="/xl/styles.xml?ContentType=application/vnd.openxmlformats-officedocument.spreadsheetml.styles+xml">
        <DigestMethod Algorithm="http://www.w3.org/2001/04/xmlenc#sha256"/>
        <DigestValue>uw+sBTiwP/ynpLRuDcpvoe+gK55bKX+hqJ8hD27Gre0=</DigestValue>
      </Reference>
      <Reference URI="/xl/theme/theme1.xml?ContentType=application/vnd.openxmlformats-officedocument.theme+xml">
        <DigestMethod Algorithm="http://www.w3.org/2001/04/xmlenc#sha256"/>
        <DigestValue>0od3cWFb7H/9sr1fB3xS8N4PVwSWcnr1ynQI1Jvf//w=</DigestValue>
      </Reference>
      <Reference URI="/xl/workbook.xml?ContentType=application/vnd.openxmlformats-officedocument.spreadsheetml.sheet.main+xml">
        <DigestMethod Algorithm="http://www.w3.org/2001/04/xmlenc#sha256"/>
        <DigestValue>7bu2rKz+DX7D9MIp/nWqF5f5hTqwD072lwgez4US7fY=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akUnFniyHKwcqVlub1OZRsfQvqGOzSpgPk/OZAPfvQY=</DigestValue>
      </Reference>
      <Reference URI="/xl/worksheets/sheet1.xml?ContentType=application/vnd.openxmlformats-officedocument.spreadsheetml.worksheet+xml">
        <DigestMethod Algorithm="http://www.w3.org/2001/04/xmlenc#sha256"/>
        <DigestValue>ceLQK48Xfxk6/Zb4joDRo6GbHm0LliQY8Rh3VsJoVdk=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2024-04-04T13:08:32Z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>Legales</SignatureComments>
          <WindowsVersion>10.0</WindowsVersion>
          <OfficeVersion>16.0</OfficeVersion>
          <ApplicationVersion>16.0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2024-04-04T13:08:32Z</xd:SigningTime>
          <xd:SigningCertificate>
            <xd:Cert>
              <xd:CertDigest>
                <DigestMethod Algorithm="http://www.w3.org/2001/04/xmlenc#sha256"/>
                <DigestValue>I0WCGnLhLZCnFu6kNYrKtu+CnPiu8QyoTt6Udaoa834=</DigestValue>
              </xd:CertDigest>
              <xd:IssuerSerial>
                <X509IssuerName>C=PY, O=DOCUMENTA S.A., SERIALNUMBER=RUC80050172-1, CN=CA-DOCUMENTA S.A.</X509IssuerName>
                <X509SerialNumber>464119229463735417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  <xd:SignedDataObjectProperties>
          <xd:CommitmentTypeIndication>
            <xd:CommitmentTypeId>
              <xd:Identifier>http://uri.etsi.org/01903/v1.2.2#ProofOfApproval</xd:Identifier>
              <xd:Description>Aprobó este documento</xd:Description>
            </xd:CommitmentTypeId>
            <xd:AllSignedDataObjects/>
            <xd:CommitmentTypeQualifiers>
              <xd:CommitmentTypeQualifier>Legales</xd:CommitmentTypeQualifier>
            </xd:CommitmentTypeQualifiers>
          </xd:CommitmentTypeIndication>
        </xd:SignedDataObjectProperties>
      </xd:SignedProperties>
      <xd:UnsignedProperties>
        <xd:UnsignedSignatureProperties>
          <xd:CertificateValues>
            <xd:EncapsulatedX509Certificate>MIIHmTCCBYGgAwIBAgIQCW5/2IX73g5iQiLaBfeVkDANBgkqhkiG9w0BAQsFADBvMQswCQYDVQQGEwJQWTErMCkGA1UECgwiTWluaXN0ZXJpbyBkZSBJbmR1c3RyaWEgeSBDb21lcmNpbzEzMDEGA1UEAwwqQXV0b3JpZGFkIENlcnRpZmljYWRvcmEgUmHDrXogZGVsIFBhcmFndWF5MB4XDTIyMDMyODIxMDQyNloXDTMyMDMyODIxMDQyNlowWjEaMBgGA1UEAwwRQ0EtRE9DVU1FTlRBIFMuQS4xFjAUBgNVBAUTDVJVQzgwMDUwMTcyLTExFzAVBgNVBAoMDkRPQ1VNRU5UQSBTLkEuMQswCQYDVQQGEwJQWTCCAiIwDQYJKoZIhvcNAQEBBQADggIPADCCAgoCggIBALl3VAi0Alq5fEoGczPNhxU0CB4mcjgPTOFeTw9XgbDZsI8aKKpELagSFFiSn178WV3HE2gaRuzupegPbGEzxE+s/MkP5/7vBdKTalpVuJKggjvK+SKk4QCRMaI8d/trFQwm06NftPXfOROzHVNx1s7pBSC0/2L5K3hndwizt8Ps2BHzPQRExvzwjjF3FWhuN0LRA+jFSHzHwoYryoSzs4wnoV+HHLNP9ytDHa0GCQu2NsKH7W/MvrDFMS4ASyKnryeeVc+DXg8nELxojWtdnOoZ2q3914KqTI8KO3XeEaVS+uR++oKjZeMlBuobybgMfTZQajV6pLaZ/F8qj080yHl5AGdTB0IP9OeOMzGtT6fSEDDsFY3AjYzmqz/y6Aj6CRd1GN2KY9juoDm/UPn1URxja+NX2PLZwBC3W71VQAEyYYNDC5WLF1vxGi5jNKg29Cj4PuXL7Ru8mWtrerdMrjC9ij0El6AO5HLvkJhwNcw4qEy0XrvM6arll0TNrpqsdano78OJJzqnYw58JsA85fU0AhsLrQVJOqyIFkqo1uWbBheTnKyJphiz4dO2xvjNZ5ce3vTBn4rS0cLuS3bnPJKntUiEowB9QSqfkYH5Vlnq2H29DizDeyJLemGq5IOppLBIDkDj7Gicpt4/lc5YsK8dMxZ9baIBEqW3z2buRXG3AgMBAAGjggJEMIICQDASBgNVHRMBAf8ECDAGAQH/AgEAMA4GA1UdDwEB/wQEAwIBBjAdBgNVHQ4EFgQUoT2FK83YLJYfOQIMn1M7WNiVC3swHwYDVR0jBBgwFoAUwsQR8ipoRAwAKOxM1inbkvtevdYwewYIKwYBBQUHAQEEbzBtMD8GCCsGAQUFBzAChjNodHRwczovL3d3dy5hY3JhaXouZ292LnB5L2NydC9hY19yYWl6X3B5X3NoYTI1Ni5jcnQwKgYIKwYBBQUHMAGGHmh0dHBzOi8vd3d3LmRpZ2l0by5jb20ucHkvb2NzcDCCAR0GA1UdIASCARQwggEQMIIBDAYDVR0gMIIBAzA2BggrBgEFBQcCARYqaHR0cDovL3d3dy5hY3JhaXouZ292LnB5L2Nwcy9wb2xpdGljYXMucGRmMGYGCCsGAQUFBwICMFoaWENlcnRpZmljYWRvcyBlbWl0aWRvcyBkZW50cm8gZGVsIG1hcmNvIGRlIGxhIFBLSSBQYXJhZ3VheSBiYWpvIGxhIGplcmFycXVpYSBkZSBzdSBBQ1JhaXowYQYIKwYBBQUHAgIwVRpTSXNzdWVkIENlcnRpZmljYXRlcyBpbiB0aGUgc2NvcGUgb2YgdGhlIFBLSSBQYXJhZ3VheSB1bmRlciB0aGUgaGllcmFjaHkgb2YgUk9PVCBDQS4wPAYDVR0fBDUwMzAxoC+gLYYraHR0cDovL3d3dy5hY3JhaXouZ292LnB5L2FybC9hY19yYWl6X3B5LmNybDANBgkqhkiG9w0BAQsFAAOCAgEAVRaVKkIUApSs+vKLRZgG/umJSryJ7+PJf88ls2R4V/XCyn7tFE7yvUtCDKGFtpHDJUUsb7cvQo2mbEIhG91IIlIgW3CLOK99rZ870o7D681L+8eCsX+G/HelrxUuAA6JvIzr4wNrRotuMxbXxUjmqoRatSAE4kqlWqgd6b7LhUz5nWuEhtwp2ykXaZJVmi6u8FaOtlgEpGmHdwsFSqvxumK2YvVYMV9UBWqsC8r2lrYqoXxypBCnP1huF45U6Nw2qdge8mi3SINPBGfo4Gs7RiIH0PFqYXL0kAnx/3Q0oERRLMO8PkzFRrhJ4dciLMSd8pUPqLBB+fwuu6IB4iGfcL8HFDnORptePhwmrKj/7Zk1EyT914N7GMaXr10Jz3MHmlEXx7D2s6J2fHAHufrE5EQ4cuIbNiYcR/yAwXpk5ymk2lNAiaA2HUwsZJVnE15P41YUt6z9s1qcSabQHSNKQ6Nig4nPvKWJUCS9HsYko/rNYwBymbJ7vGL/e9O6/Of+yVr+buxRU1GM8soizyYGTKESkrZBwOQbF+31D9pjh7xaX/hfM2Gy58IRiCCmS74e8jV9yBDTc/6vvzH6iYRUz8GFtrZGxVtjjYYqAPw836rxvV5VW+u4aMskF0N5F8fIssqgBZ8jaHD7+bIM1groggaKN7OKsCvtctxQiljPJcc=</xd:EncapsulatedX509Certificate>
            <xd:EncapsulatedX509Certificate>MIIF+TCCA+GgAwIBAgIQDCG0OEbFG/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/cm6CSmT+jjZqFSsUDVF/dhuVxBS93gNy7t8XCJBugnJ6t+HUiVeziPNNVoVn9tOhVFxeJrOlfJxmvl9TTax0QbTwJUmw3AiPNNd1rdJL1gsQCKV0h4f+5djd/ZbnOV8B9VYtXpU/E6csQHEkYodpkKUQswcftFPjcyhPDub8DoZfx1oBno0MJ0RhqDB6IxO5PHP5vbIggEDtezYneIyJsJyuC/KqeaJO30275dqN4rDZ8smOIOII/9L/z3agbfkiuc9vKgXi9N7UXm0Vcb/tjvBiey9U7cahNA+W5x+mcwC2bnkGLMVVMCrW9JbYvFCjyrg306IjoKQcVMoHcuxrYSME7ILqzglWgws26G45/khG2f9IpS6EDTqt5uaKU9ogocmmUMtHfGqDRvp1yOKRs9jPuYcju6hJlkD9c8McKxkr9NMBR0q/SswzRwNm8KhoPubjzCj0nYx6N2fnLBy6PhCpsmyf+z0LbT36voKNTSDKYYt03Ih2qL2uM0PeaSim5bsw+kwDcIPTX1CS/OxIBgLUHlxAs28VIVKA/OE/m9eHcn6N3lYOt3vEWkHr/wJqhk2JPw0G5apqj4nM74qX4YIONx/lGQSf47elkliPsGftfp4KsHB+9o1bNrRCTfk6EpELx23RPwArCiA1dyjQofa4YW9yqGraAHp5bAgMBAAGjgZAwgY0wDwYDVR0TAQH/BAUwAwEB/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/e9OvgiJE3Hin++Gd2+j0gzIrKZ1xEO7KdvRPrOj9D7xl63oK+VFX6d/FvUISJdPvsRjsvwbEm71FYe7Y5bDRLV1Zsti4pSOJMGl1ZgkCKgLEBfTQpnGuOzRlD30ddt4aCQnj/nSSJBsKHJ5MDed5f09ufzS5g6gRudIeoa6kV0vA2KI+28Fafz1F/TRuE451nhb3M2vRBmcFj/nEZYt7adecYY98gXefxmwosPwOeKZq2EjGL7/Si3l2sOiOazOprbV4XJfeVajBZY7o39U5SoPSMNqrPVeZfELwRqgX/LCUPqFEePTYrHaOdu3A7AoJb7q1rj9SEtB10hfIsg+BKF7ukFcqkoeys9ug5X16A1//LmaNuku471ePVUzKw30WGTawFzOgxc1CsKqyVHxeGfmRdoqDwGl37S16NJSSPU9rloIe77LqiQR7NZfFW/9cWnsPLHS3pCWJEYNbc4UL8pIOOBKt1edM6wK+Wkd8J+/1EBu+LFCdjEgW07kZqe300S6TQYFxgD6KOCSM6ou33kR4rVF20lSWwwhDSf/DLn8e</xd:EncapsulatedX509Certificate>
          </xd:CertificateValues>
        </xd:UnsignedSignatureProperties>
      </xd:UnsignedProperties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Informe</vt:lpstr>
      <vt:lpstr>Informe!Área_de_impresión</vt:lpstr>
      <vt:lpstr>Informe!Títulos_a_imprimir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Nilda Benitez</dc:creator>
  <cp:lastModifiedBy>Nilda Benitez</cp:lastModifiedBy>
  <dcterms:created xsi:type="dcterms:W3CDTF">2024-04-03T22:02:52Z</dcterms:created>
  <dcterms:modified xsi:type="dcterms:W3CDTF">2024-04-03T22:03:54Z</dcterms:modified>
</cp:coreProperties>
</file>