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5.xml" ContentType="application/vnd.openxmlformats-officedocument.drawing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_xmlsignatures/sig5.xml" ContentType="application/vnd.openxmlformats-package.digital-signature-xmlsignature+xml"/>
  <Override PartName="/_xmlsignatures/sig1.xml" ContentType="application/vnd.openxmlformats-package.digital-signature-xmlsignature+xml"/>
  <Override PartName="/_xmlsignatures/sig6.xml" ContentType="application/vnd.openxmlformats-package.digital-signature-xmlsignature+xml"/>
  <Override PartName="/_xmlsignatures/sig7.xml" ContentType="application/vnd.openxmlformats-package.digital-signature-xmlsignature+xml"/>
  <Override PartName="/_xmlsignatures/sig8.xml" ContentType="application/vnd.openxmlformats-package.digital-signature-xmlsignature+xml"/>
  <Override PartName="/_xmlsignatures/sig9.xml" ContentType="application/vnd.openxmlformats-package.digital-signature-xmlsignature+xml"/>
  <Override PartName="/_xmlsignatures/sig10.xml" ContentType="application/vnd.openxmlformats-package.digital-signature-xmlsignature+xml"/>
  <Override PartName="/_xmlsignatures/sig11.xml" ContentType="application/vnd.openxmlformats-package.digital-signature-xmlsignature+xml"/>
  <Override PartName="/_xmlsignatures/sig12.xml" ContentType="application/vnd.openxmlformats-package.digital-signature-xmlsignature+xml"/>
  <Override PartName="/_xmlsignatures/sig13.xml" ContentType="application/vnd.openxmlformats-package.digital-signature-xmlsignature+xml"/>
  <Override PartName="/_xmlsignatures/sig14.xml" ContentType="application/vnd.openxmlformats-package.digital-signature-xmlsignature+xml"/>
  <Override PartName="/_xmlsignatures/sig15.xml" ContentType="application/vnd.openxmlformats-package.digital-signature-xmlsignature+xml"/>
  <Override PartName="/_xmlsignatures/sig16.xml" ContentType="application/vnd.openxmlformats-package.digital-signature-xmlsignature+xml"/>
  <Override PartName="/_xmlsignatures/sig17.xml" ContentType="application/vnd.openxmlformats-package.digital-signature-xmlsignature+xml"/>
  <Override PartName="/_xmlsignatures/sig18.xml" ContentType="application/vnd.openxmlformats-package.digital-signature-xmlsignature+xml"/>
  <Override PartName="/_xmlsignatures/sig19.xml" ContentType="application/vnd.openxmlformats-package.digital-signature-xmlsignature+xml"/>
  <Override PartName="/_xmlsignatures/sig20.xml" ContentType="application/vnd.openxmlformats-package.digital-signature-xmlsignature+xml"/>
  <Override PartName="/_xmlsignatures/sig21.xml" ContentType="application/vnd.openxmlformats-package.digital-signature-xmlsignature+xml"/>
  <Override PartName="/_xmlsignatures/sig22.xml" ContentType="application/vnd.openxmlformats-package.digital-signature-xmlsignature+xml"/>
  <Override PartName="/_xmlsignatures/sig23.xml" ContentType="application/vnd.openxmlformats-package.digital-signature-xmlsignature+xml"/>
  <Override PartName="/_xmlsignatures/sig24.xml" ContentType="application/vnd.openxmlformats-package.digital-signature-xmlsignature+xml"/>
  <Override PartName="/_xmlsignatures/sig25.xml" ContentType="application/vnd.openxmlformats-package.digital-signature-xmlsignature+xml"/>
  <Override PartName="/_xmlsignatures/sig26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 tabRatio="859" activeTab="2"/>
  </bookViews>
  <sheets>
    <sheet name="1. INFORMACION GENERAL" sheetId="84" r:id="rId1"/>
    <sheet name="2. BALANCE GENERAL" sheetId="77" r:id="rId2"/>
    <sheet name="3. ESTADO DE RESULTADO" sheetId="83" r:id="rId3"/>
    <sheet name="4. EVOLUCION DEL PATRIMONIO NET" sheetId="85" r:id="rId4"/>
    <sheet name="5. ESTADO DE FLUJO DE EFECTIVO" sheetId="86" r:id="rId5"/>
  </sheets>
  <definedNames>
    <definedName name="_xlnm.Print_Area" localSheetId="0">'1. INFORMACION GENERAL'!$A$1:$L$86</definedName>
    <definedName name="_xlnm.Print_Area" localSheetId="1">'2. BALANCE GENERAL'!$A$1:$E$71</definedName>
    <definedName name="_xlnm.Print_Area" localSheetId="2">'3. ESTADO DE RESULTADO'!$A$1:$E$75</definedName>
    <definedName name="_xlnm.Print_Area" localSheetId="3">'4. EVOLUCION DEL PATRIMONIO NET'!$A$1:$J$43</definedName>
    <definedName name="_xlnm.Print_Area" localSheetId="4">'5. ESTADO DE FLUJO DE EFECTIVO'!$A$1:$I$67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83" l="1"/>
  <c r="E34" i="77"/>
  <c r="E11" i="77"/>
  <c r="E10" i="77"/>
  <c r="H16" i="86"/>
  <c r="I12" i="85" l="1"/>
  <c r="I21" i="85" s="1"/>
  <c r="E18" i="83"/>
  <c r="E15" i="83" s="1"/>
  <c r="E34" i="83"/>
  <c r="E32" i="83" s="1"/>
  <c r="E27" i="83"/>
  <c r="E11" i="83"/>
  <c r="E9" i="83" s="1"/>
  <c r="E20" i="83" s="1"/>
  <c r="E24" i="83" s="1"/>
  <c r="E41" i="83"/>
  <c r="E40" i="83"/>
  <c r="E30" i="83"/>
  <c r="E29" i="83" s="1"/>
  <c r="E26" i="83"/>
  <c r="E25" i="77"/>
  <c r="E24" i="77"/>
  <c r="E23" i="77"/>
  <c r="E26" i="77" s="1"/>
  <c r="E17" i="77"/>
  <c r="E15" i="77"/>
  <c r="E13" i="77"/>
  <c r="E20" i="77" s="1"/>
  <c r="F69" i="84"/>
  <c r="J20" i="85"/>
  <c r="J19" i="85"/>
  <c r="J18" i="85"/>
  <c r="J17" i="85"/>
  <c r="J16" i="85"/>
  <c r="J15" i="85"/>
  <c r="J14" i="85"/>
  <c r="J13" i="85"/>
  <c r="J12" i="85"/>
  <c r="H12" i="85"/>
  <c r="G12" i="85"/>
  <c r="F12" i="85"/>
  <c r="F21" i="85" s="1"/>
  <c r="E12" i="85"/>
  <c r="E21" i="85" s="1"/>
  <c r="D12" i="85"/>
  <c r="D21" i="85" s="1"/>
  <c r="H21" i="85"/>
  <c r="G21" i="85"/>
  <c r="I38" i="86"/>
  <c r="H38" i="86"/>
  <c r="G8" i="84"/>
  <c r="E8" i="77" s="1"/>
  <c r="E8" i="83" s="1"/>
  <c r="I30" i="86"/>
  <c r="I16" i="86"/>
  <c r="I22" i="86" s="1"/>
  <c r="H30" i="86"/>
  <c r="H22" i="86"/>
  <c r="E39" i="83"/>
  <c r="I40" i="86" l="1"/>
  <c r="I44" i="86" s="1"/>
  <c r="E25" i="83"/>
  <c r="E28" i="83" s="1"/>
  <c r="E38" i="83" s="1"/>
  <c r="E35" i="77"/>
  <c r="H40" i="86"/>
  <c r="H44" i="86" s="1"/>
  <c r="J21" i="85"/>
  <c r="F7" i="86"/>
  <c r="H10" i="86" s="1"/>
  <c r="G7" i="85"/>
  <c r="E42" i="83" l="1"/>
  <c r="E44" i="83" s="1"/>
</calcChain>
</file>

<file path=xl/sharedStrings.xml><?xml version="1.0" encoding="utf-8"?>
<sst xmlns="http://schemas.openxmlformats.org/spreadsheetml/2006/main" count="241" uniqueCount="231">
  <si>
    <t>Disponible</t>
  </si>
  <si>
    <t>Bienes de Uso</t>
  </si>
  <si>
    <t>Provisiones y Previsiones</t>
  </si>
  <si>
    <t>Ganancias Extraordinarias</t>
  </si>
  <si>
    <t>Créditos Vigentes Sector Financiero</t>
  </si>
  <si>
    <t>Créditos Vigentes Sector No Financiero</t>
  </si>
  <si>
    <t>Créditos Diversos</t>
  </si>
  <si>
    <t>Créditos Vencidos</t>
  </si>
  <si>
    <t>Cargos Diferidos</t>
  </si>
  <si>
    <t>TOTAL ACTIVO</t>
  </si>
  <si>
    <t>Obligaciones Diversas</t>
  </si>
  <si>
    <t>TOTAL PASIVO</t>
  </si>
  <si>
    <t>Capital Integrado</t>
  </si>
  <si>
    <t>TOTAL PATRIMONIO</t>
  </si>
  <si>
    <t>BALANCE GENERAL</t>
  </si>
  <si>
    <t>Activo</t>
  </si>
  <si>
    <t xml:space="preserve">Valores Públicos y Privados </t>
  </si>
  <si>
    <t>Pasivo</t>
  </si>
  <si>
    <t>Patrimonio</t>
  </si>
  <si>
    <t>Reserva de Revaluo</t>
  </si>
  <si>
    <t>Reserva Legal</t>
  </si>
  <si>
    <t>TOTAL PASIVO + PN</t>
  </si>
  <si>
    <t xml:space="preserve">Inversiones </t>
  </si>
  <si>
    <t xml:space="preserve">Obligaciones Sector Financiero </t>
  </si>
  <si>
    <t xml:space="preserve">Obligaciones Sector No Financiero </t>
  </si>
  <si>
    <t>Resultado Acumulado</t>
  </si>
  <si>
    <t>Resultado del Ejercicio</t>
  </si>
  <si>
    <t>Ganancias Financieras</t>
  </si>
  <si>
    <t>Créditos Vigentes - Sector Financiero</t>
  </si>
  <si>
    <t>Créditos Vigentes - Sector No Financiero</t>
  </si>
  <si>
    <t>Créditos Vencidos por Intermediación Financiera</t>
  </si>
  <si>
    <t>Renta de Valores Públicos Nacionales</t>
  </si>
  <si>
    <t>Valuación de Activos y Pasivos Financieros en M.E.</t>
  </si>
  <si>
    <t>Perdidas Financieras</t>
  </si>
  <si>
    <t>Por Obligaciones - Sector Financiero</t>
  </si>
  <si>
    <t>Por Obligaciones - Sector No Financiero</t>
  </si>
  <si>
    <t>Valuación de Pasivos y Activos Financieros en M.E</t>
  </si>
  <si>
    <t>Resultado Financiero antes de Previsiones</t>
  </si>
  <si>
    <t>Previsiones</t>
  </si>
  <si>
    <t>Resultado Financiero después de Previsiones</t>
  </si>
  <si>
    <t>Resultados por Servicios</t>
  </si>
  <si>
    <t>Ganancias por Servicios</t>
  </si>
  <si>
    <t>Pérdidas por Servicios</t>
  </si>
  <si>
    <t>Resultado Bruto</t>
  </si>
  <si>
    <t>Otras Ganancias Operativas</t>
  </si>
  <si>
    <t>Otras Ganancias Diversas</t>
  </si>
  <si>
    <t>Por Valuación de Otros Activos y Pasivos en M.E.</t>
  </si>
  <si>
    <t>Otras Pérdidas Operativas</t>
  </si>
  <si>
    <t>Retribución al Personal y Cargas Sociales</t>
  </si>
  <si>
    <t>Gastos Generales</t>
  </si>
  <si>
    <t>Depreciaciones de Bienes de Uso</t>
  </si>
  <si>
    <t>Amortizaciones de Cargos Diferidos</t>
  </si>
  <si>
    <t>Resultado Operativo Neto</t>
  </si>
  <si>
    <t>Resultados Extraordinarios</t>
  </si>
  <si>
    <t>Pérdidas Extraordinarias</t>
  </si>
  <si>
    <t>Resultado antes de Impuesto a la Renta</t>
  </si>
  <si>
    <t>Impuesto a la Renta</t>
  </si>
  <si>
    <t>Utilidad del Ejercicio después de Impuesto a la Renta</t>
  </si>
  <si>
    <t>Constitución de Previsiones</t>
  </si>
  <si>
    <t xml:space="preserve">Desafectación de Previsiones </t>
  </si>
  <si>
    <t>Otras Reservas</t>
  </si>
  <si>
    <t>Otros Activos</t>
  </si>
  <si>
    <t>ESTADO DE RESULTADO</t>
  </si>
  <si>
    <t>Otras Perdidas Financieras</t>
  </si>
  <si>
    <t>N° 408/98 de fecha 19/05/1998, Código AE016</t>
  </si>
  <si>
    <t>4.2 NUMERO DE INSCRIPCIÓN EN EL REGISTRO DE LA CNV:</t>
  </si>
  <si>
    <t xml:space="preserve">CYCA - Contadores y Consultores Asociados </t>
  </si>
  <si>
    <t>4.1 AUDITOR EXTERNO INDEPENDIENTE DESIGNADO:</t>
  </si>
  <si>
    <t>4. AUDITOR EXTERNO INDEPENDIENTE</t>
  </si>
  <si>
    <t>NO APLICA</t>
  </si>
  <si>
    <t>% de participación del capital integrado</t>
  </si>
  <si>
    <t>Monto</t>
  </si>
  <si>
    <t>Voto</t>
  </si>
  <si>
    <t>Clase</t>
  </si>
  <si>
    <t>Cantidad de acciones</t>
  </si>
  <si>
    <t>Accionista</t>
  </si>
  <si>
    <t>N°</t>
  </si>
  <si>
    <t>COMPOSICIÓN ACCIONARIA: Accionistas que detentan el diez (10) por ciento o más de participación en el capital.</t>
  </si>
  <si>
    <t>Valor nominal de las acciones</t>
  </si>
  <si>
    <t>Capital Social / Integrado</t>
  </si>
  <si>
    <t>Socios Suscriptores</t>
  </si>
  <si>
    <t>Capital Emitido</t>
  </si>
  <si>
    <t>Capital Suscripto</t>
  </si>
  <si>
    <t>En Guaraníes</t>
  </si>
  <si>
    <t>3. CAPITAL Y PROPIEDAD:</t>
  </si>
  <si>
    <t>Karina Ramos Gaona</t>
  </si>
  <si>
    <t>Gerente de Infraestructura y SSGG</t>
  </si>
  <si>
    <t>María Alejandra Cuevas Escobar</t>
  </si>
  <si>
    <t>Gerente Comercial</t>
  </si>
  <si>
    <t>Oscar Manuel Roa Torres</t>
  </si>
  <si>
    <t>Gerente de Acuerdos y Convenios</t>
  </si>
  <si>
    <t>Mario Anibal Sapriza Barreto</t>
  </si>
  <si>
    <t>Gerente de Auditoria Interna</t>
  </si>
  <si>
    <t>María Elena Araújo Cuquejo</t>
  </si>
  <si>
    <t>Gerente de Cumplimiento</t>
  </si>
  <si>
    <t>Emiliano Joel Estigarribia Canese</t>
  </si>
  <si>
    <t>Gerente de Ahorros</t>
  </si>
  <si>
    <t>Elvira Raque Quiñonez Hermosilla</t>
  </si>
  <si>
    <t>Gerente de Calidad</t>
  </si>
  <si>
    <t>María Raquel Fretes Mahur</t>
  </si>
  <si>
    <t>Gerente de Análisis de Créditos</t>
  </si>
  <si>
    <t>Vanessa Leandra Figueredo Mieres</t>
  </si>
  <si>
    <t>Gerente Operativa</t>
  </si>
  <si>
    <t>Cynthia María Mora Franco</t>
  </si>
  <si>
    <t>Gerente de Servicios Cooperativos</t>
  </si>
  <si>
    <t>Edgar Rodrigo Sarubbi Jacks</t>
  </si>
  <si>
    <t>Gerente de Asuntos Institucionales</t>
  </si>
  <si>
    <t>Alfredo Zuccotti Calderoli</t>
  </si>
  <si>
    <t>Gerente de Tecnologia de la Inform.</t>
  </si>
  <si>
    <t>Alejandro Octavio Berthomier</t>
  </si>
  <si>
    <t>Gerente de Productos Crediticios</t>
  </si>
  <si>
    <t>Juan Pablo Céspedes Rojas</t>
  </si>
  <si>
    <t>Gerente Financiero</t>
  </si>
  <si>
    <t>Patricia Rossana Estigarribia Roman</t>
  </si>
  <si>
    <t>Gerente Administrativo</t>
  </si>
  <si>
    <t>Diego Rafael Segovia Enciso</t>
  </si>
  <si>
    <t>Gerente General</t>
  </si>
  <si>
    <t>Plana Ejecutiva</t>
  </si>
  <si>
    <t>Jorge Manuel Cabral Castillo</t>
  </si>
  <si>
    <t>3er. Vocal Suplente</t>
  </si>
  <si>
    <t>Antonia Cáceres de Brizuela</t>
  </si>
  <si>
    <t>2do. Vocal Suplente</t>
  </si>
  <si>
    <t>Mirtha Susana Gadea Agüero</t>
  </si>
  <si>
    <t>1er. Vocal Suplente</t>
  </si>
  <si>
    <t>Luis Daniel Insfran Martinez</t>
  </si>
  <si>
    <t>2do. Vocal Titular</t>
  </si>
  <si>
    <t>Walter Santiago Laguardia L.</t>
  </si>
  <si>
    <t>1er. Vocal Titular</t>
  </si>
  <si>
    <t>Luis Ramiro Armadans Ozuna</t>
  </si>
  <si>
    <t>Secretario</t>
  </si>
  <si>
    <t>Graciela Bernanrda Mongelos Ortíz</t>
  </si>
  <si>
    <t>Vicepresidente</t>
  </si>
  <si>
    <t>Myrian Concepción Areco Amaral</t>
  </si>
  <si>
    <t>Presidente</t>
  </si>
  <si>
    <t>Junta de Vigilancia</t>
  </si>
  <si>
    <t>Juan Bautista Saldivar Benitez</t>
  </si>
  <si>
    <t>Miembro Suplente</t>
  </si>
  <si>
    <t>Luz Bella Lidia Armoa Corti</t>
  </si>
  <si>
    <t>Neri Osvaldo Alonso Vera</t>
  </si>
  <si>
    <t>Vocal Titular</t>
  </si>
  <si>
    <t>Marlene del Pilar Gómez Veloso</t>
  </si>
  <si>
    <t>Pro Tesorero</t>
  </si>
  <si>
    <t>Carlos Alberto Velazquez Murdoch</t>
  </si>
  <si>
    <t>Tesorero</t>
  </si>
  <si>
    <t>Yamil Daniel Aquino</t>
  </si>
  <si>
    <t>Pro Secretario</t>
  </si>
  <si>
    <t>Eva Noelia Villalba Garcete</t>
  </si>
  <si>
    <t>Diego Francisco Cruz Escobar</t>
  </si>
  <si>
    <t>Angel Caballero Rotela</t>
  </si>
  <si>
    <t>Consejo de Administración</t>
  </si>
  <si>
    <t>El Presidente y el Secretario suscriben conjuntamente representaciones (Art. 71°, inciso g).</t>
  </si>
  <si>
    <t>Representante(s) Legal(es)</t>
  </si>
  <si>
    <t>NOMBRE Y APELLIDO</t>
  </si>
  <si>
    <t xml:space="preserve">CARGO </t>
  </si>
  <si>
    <t>2. ADMINISTRACION:</t>
  </si>
  <si>
    <t>www.universitaria.coop</t>
  </si>
  <si>
    <t>1.10 SITIO PAGINA WEB</t>
  </si>
  <si>
    <t>universitaria@universitaria.coop</t>
  </si>
  <si>
    <t>1.9 E-MAIL</t>
  </si>
  <si>
    <t>-o-</t>
  </si>
  <si>
    <t>1.8 FAX</t>
  </si>
  <si>
    <t xml:space="preserve">021 617 0000 </t>
  </si>
  <si>
    <t>1.7 TELEFONO</t>
  </si>
  <si>
    <t>Avenida General José de San Martin 343 - Asunción.</t>
  </si>
  <si>
    <t>1.6 DOMICILIO LEGAL</t>
  </si>
  <si>
    <t>1.5 ACTIVIDAD/ES SECUNDARIA/S SEGÚN INSCRIPCION EN EL RUC</t>
  </si>
  <si>
    <t>Otros Tipos de Intermediación Monetaria</t>
  </si>
  <si>
    <t>1.4 ACTIVIDAD PRINCIPAL SEGÚN INSCRIPCION EN EL RUC</t>
  </si>
  <si>
    <t>80000958-4</t>
  </si>
  <si>
    <t>1.3 RUC</t>
  </si>
  <si>
    <t>Acta de Constitución de fecha 23/09/1973 y última reforma estatutaria el 13/09/2022</t>
  </si>
  <si>
    <t>1.2 ANTECEDENTES DE CONSTITUCIÓN SOCIAL Y REFORMAS ESTATUTARIAS</t>
  </si>
  <si>
    <t>COOPERATIVA UNIVERSITARIA DE AHORRO, CRÉDITO Y SERVICIOS LIMITADA.</t>
  </si>
  <si>
    <t>1.1 NOMBRE O RAZON SOCIAL</t>
  </si>
  <si>
    <t>1. IDENTIFICACION:</t>
  </si>
  <si>
    <t>INFORMACION GENERAL DE LA ENTIDAD</t>
  </si>
  <si>
    <t>MODELOS DE ESTADOS FINANCIEROS BÁSICOS</t>
  </si>
  <si>
    <t>ANEXO B</t>
  </si>
  <si>
    <t>ACTUALIZAR</t>
  </si>
  <si>
    <t>ESTADO DE EVOLUCION DEL PATRIMONIO NETO</t>
  </si>
  <si>
    <t>(Expresado en Guaraníes)</t>
  </si>
  <si>
    <t>ESTADO DE VARIACIÓN DE FLUJO DE CAJA</t>
  </si>
  <si>
    <t>I. FLUJO DE CAJA EN ACTIVIDADES OPERATIVAS</t>
  </si>
  <si>
    <t>Operaciones efectuadas con socios</t>
  </si>
  <si>
    <t>Diferencia de Cambio</t>
  </si>
  <si>
    <t>Pagos efectuados a otros proveedores y empleados</t>
  </si>
  <si>
    <t>Caja generada / (utlizada) por las operaciones</t>
  </si>
  <si>
    <t>Efectivo generado por otras actividades operativas</t>
  </si>
  <si>
    <t>Pago de seguros, intereses y otros gastos</t>
  </si>
  <si>
    <t>Pagos de impuestos y tasas</t>
  </si>
  <si>
    <t>Flujo neto de caja de actividades operativas</t>
  </si>
  <si>
    <t>II. FLUJO DE CAJA DE ACTIVIDADES DE INVERSIÓN</t>
  </si>
  <si>
    <t>Adquisición de activos fijos</t>
  </si>
  <si>
    <t>Venta de activos fijos</t>
  </si>
  <si>
    <t>Dividendos cobrados/pagados</t>
  </si>
  <si>
    <t>Inversiones</t>
  </si>
  <si>
    <t>Flujo neto de caja de actividades inversión</t>
  </si>
  <si>
    <t>III. FLUJO DE CAJA DE ACTIVIDADES FINANCIERAS</t>
  </si>
  <si>
    <t>Inversiones Financieras</t>
  </si>
  <si>
    <t>Incremento de fondos externos</t>
  </si>
  <si>
    <t>Obligaciones financieras</t>
  </si>
  <si>
    <t>Cobros de intereses bancarios</t>
  </si>
  <si>
    <t>Flujo neto de caja de actividades financieras</t>
  </si>
  <si>
    <t>Caja al principio del año</t>
  </si>
  <si>
    <t>Caja al final del año</t>
  </si>
  <si>
    <t>Aumento (o Disminución) Neto de Efectivos y sus equivalentes</t>
  </si>
  <si>
    <t>INFORMACIÓN AL</t>
  </si>
  <si>
    <t>Saldo al inicio del ejercicio</t>
  </si>
  <si>
    <t>Movimiento Subsecuentes</t>
  </si>
  <si>
    <t>Variacion del Capital</t>
  </si>
  <si>
    <t>Variacion del Capital a suscribir</t>
  </si>
  <si>
    <t>Variacion de Reserva Legal</t>
  </si>
  <si>
    <t>Variacion de Otras Reservas</t>
  </si>
  <si>
    <t>Variacion de Reserva de Revalúo</t>
  </si>
  <si>
    <t>Transferencia de Resultados</t>
  </si>
  <si>
    <t>Exedentes del Ejercicio</t>
  </si>
  <si>
    <t>Saldo al 31 de diciembre de 2023</t>
  </si>
  <si>
    <t>CUENTA</t>
  </si>
  <si>
    <t>SUSCRIPTO</t>
  </si>
  <si>
    <t>A SUSCRIBIR</t>
  </si>
  <si>
    <t>CAPITAL</t>
  </si>
  <si>
    <t>RESERVAS</t>
  </si>
  <si>
    <t>LEGAL</t>
  </si>
  <si>
    <t>OTRAS RESERVAS</t>
  </si>
  <si>
    <t>REVALUO</t>
  </si>
  <si>
    <t>RESULTADO</t>
  </si>
  <si>
    <t>DEL EJERICCIO</t>
  </si>
  <si>
    <t>PATRIMONIO NETO</t>
  </si>
  <si>
    <t>Saldo al 30 de septiembre de 2024</t>
  </si>
  <si>
    <t>Por Estatuto Social, el Presidente del Consejo de Administración es el representante legal, conjuntamente con los demas miembros del Consejo de Administración, según corresponda.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</si>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</sst>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64" formatCode="_(* #,##0.00_);_(* \(#,##0.00\);_(* &quot;-&quot;??_);_(@_)"/>
    <numFmt numFmtId="165" formatCode="#,##0.00\ ;&quot; (&quot;#,##0.00\);&quot; -&quot;#\ ;@\ "/>
    <numFmt numFmtId="166" formatCode="_(* #,##0_);_(* \(#,##0\);_(* &quot;-&quot;??_);_(@_)"/>
  </numFmts>
  <fonts count="2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20"/>
      <name val="Calibri"/>
      <family val="2"/>
    </font>
    <font>
      <b/>
      <sz val="20"/>
      <color theme="1"/>
      <name val="Calibri"/>
      <family val="2"/>
    </font>
    <font>
      <b/>
      <sz val="10"/>
      <name val="Arial"/>
      <family val="2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9"/>
      <color theme="1"/>
      <name val="Montserrat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1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4AA638"/>
      </left>
      <right/>
      <top style="thin">
        <color rgb="FF4AA638"/>
      </top>
      <bottom style="thin">
        <color rgb="FF4AA638"/>
      </bottom>
      <diagonal/>
    </border>
    <border>
      <left/>
      <right/>
      <top style="thin">
        <color rgb="FF4AA638"/>
      </top>
      <bottom style="thin">
        <color rgb="FF4AA638"/>
      </bottom>
      <diagonal/>
    </border>
    <border>
      <left/>
      <right style="thin">
        <color rgb="FF4AA638"/>
      </right>
      <top style="thin">
        <color rgb="FF4AA638"/>
      </top>
      <bottom style="thin">
        <color rgb="FF4AA638"/>
      </bottom>
      <diagonal/>
    </border>
    <border>
      <left style="thick">
        <color rgb="FF4AA638"/>
      </left>
      <right/>
      <top style="thick">
        <color rgb="FF4AA638"/>
      </top>
      <bottom style="thick">
        <color rgb="FF4AA638"/>
      </bottom>
      <diagonal/>
    </border>
    <border>
      <left/>
      <right/>
      <top style="thick">
        <color rgb="FF4AA638"/>
      </top>
      <bottom style="thick">
        <color rgb="FF4AA638"/>
      </bottom>
      <diagonal/>
    </border>
    <border>
      <left/>
      <right style="thick">
        <color rgb="FF4AA638"/>
      </right>
      <top style="thick">
        <color rgb="FF4AA638"/>
      </top>
      <bottom style="thick">
        <color rgb="FF4AA63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auto="1"/>
      </bottom>
      <diagonal/>
    </border>
    <border>
      <left/>
      <right/>
      <top style="medium">
        <color auto="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auto="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auto="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auto="1"/>
      </right>
      <top style="medium">
        <color auto="1"/>
      </top>
      <bottom style="thin">
        <color theme="0" tint="-0.24994659260841701"/>
      </bottom>
      <diagonal/>
    </border>
    <border>
      <left style="medium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/>
      <top style="thin">
        <color theme="0" tint="-0.24994659260841701"/>
      </top>
      <bottom style="medium">
        <color auto="1"/>
      </bottom>
      <diagonal/>
    </border>
    <border>
      <left style="thin">
        <color theme="0" tint="-0.24994659260841701"/>
      </left>
      <right style="medium">
        <color auto="1"/>
      </right>
      <top style="thin">
        <color theme="0" tint="-0.24994659260841701"/>
      </top>
      <bottom style="medium">
        <color auto="1"/>
      </bottom>
      <diagonal/>
    </border>
    <border>
      <left style="medium">
        <color rgb="FF4AA638"/>
      </left>
      <right/>
      <top style="medium">
        <color rgb="FF4AA638"/>
      </top>
      <bottom style="medium">
        <color rgb="FF4AA638"/>
      </bottom>
      <diagonal/>
    </border>
    <border>
      <left/>
      <right/>
      <top style="medium">
        <color rgb="FF4AA638"/>
      </top>
      <bottom style="medium">
        <color rgb="FF4AA638"/>
      </bottom>
      <diagonal/>
    </border>
    <border>
      <left/>
      <right style="medium">
        <color rgb="FF4AA638"/>
      </right>
      <top style="medium">
        <color rgb="FF4AA638"/>
      </top>
      <bottom style="medium">
        <color rgb="FF4AA638"/>
      </bottom>
      <diagonal/>
    </border>
    <border>
      <left style="thin">
        <color rgb="FF4AA638"/>
      </left>
      <right/>
      <top/>
      <bottom/>
      <diagonal/>
    </border>
    <border>
      <left/>
      <right style="thin">
        <color rgb="FF4AA638"/>
      </right>
      <top/>
      <bottom/>
      <diagonal/>
    </border>
    <border>
      <left style="thin">
        <color rgb="FF4AA638"/>
      </left>
      <right/>
      <top/>
      <bottom style="thin">
        <color rgb="FF4AA638"/>
      </bottom>
      <diagonal/>
    </border>
    <border>
      <left/>
      <right/>
      <top/>
      <bottom style="thin">
        <color rgb="FF4AA638"/>
      </bottom>
      <diagonal/>
    </border>
    <border>
      <left/>
      <right style="thin">
        <color rgb="FF4AA638"/>
      </right>
      <top/>
      <bottom style="thin">
        <color rgb="FF4AA638"/>
      </bottom>
      <diagonal/>
    </border>
    <border>
      <left style="thin">
        <color rgb="FF4AA638"/>
      </left>
      <right/>
      <top style="thin">
        <color rgb="FF4AA638"/>
      </top>
      <bottom/>
      <diagonal/>
    </border>
    <border>
      <left/>
      <right/>
      <top style="thin">
        <color rgb="FF4AA638"/>
      </top>
      <bottom/>
      <diagonal/>
    </border>
    <border>
      <left/>
      <right style="thin">
        <color rgb="FF4AA638"/>
      </right>
      <top style="thin">
        <color rgb="FF4AA638"/>
      </top>
      <bottom/>
      <diagonal/>
    </border>
    <border>
      <left/>
      <right/>
      <top style="thin">
        <color rgb="FF4AA638"/>
      </top>
      <bottom style="medium">
        <color rgb="FF4AA638"/>
      </bottom>
      <diagonal/>
    </border>
  </borders>
  <cellStyleXfs count="9">
    <xf numFmtId="0" fontId="0" fillId="0" borderId="0"/>
    <xf numFmtId="0" fontId="2" fillId="0" borderId="0"/>
    <xf numFmtId="41" fontId="3" fillId="0" borderId="0" applyFont="0" applyFill="0" applyBorder="0" applyAlignment="0" applyProtection="0"/>
    <xf numFmtId="165" fontId="3" fillId="0" borderId="0" applyFill="0" applyBorder="0" applyAlignment="0" applyProtection="0"/>
    <xf numFmtId="9" fontId="3" fillId="0" borderId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181">
    <xf numFmtId="0" fontId="0" fillId="0" borderId="0" xfId="0"/>
    <xf numFmtId="0" fontId="0" fillId="3" borderId="0" xfId="0" applyFill="1"/>
    <xf numFmtId="0" fontId="9" fillId="3" borderId="0" xfId="0" applyFont="1" applyFill="1"/>
    <xf numFmtId="41" fontId="9" fillId="3" borderId="0" xfId="2" applyFont="1" applyFill="1"/>
    <xf numFmtId="0" fontId="8" fillId="3" borderId="0" xfId="0" applyFont="1" applyFill="1"/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right"/>
    </xf>
    <xf numFmtId="14" fontId="11" fillId="3" borderId="2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top"/>
    </xf>
    <xf numFmtId="41" fontId="11" fillId="3" borderId="1" xfId="0" applyNumberFormat="1" applyFont="1" applyFill="1" applyBorder="1" applyAlignment="1">
      <alignment horizontal="left" vertical="top"/>
    </xf>
    <xf numFmtId="41" fontId="9" fillId="3" borderId="0" xfId="2" applyFont="1" applyFill="1" applyAlignment="1">
      <alignment horizontal="center" vertical="center"/>
    </xf>
    <xf numFmtId="14" fontId="0" fillId="3" borderId="0" xfId="0" applyNumberFormat="1" applyFill="1"/>
    <xf numFmtId="41" fontId="0" fillId="3" borderId="0" xfId="0" applyNumberFormat="1" applyFill="1"/>
    <xf numFmtId="166" fontId="0" fillId="3" borderId="0" xfId="5" applyNumberFormat="1" applyFont="1" applyFill="1"/>
    <xf numFmtId="0" fontId="10" fillId="3" borderId="0" xfId="0" applyFont="1" applyFill="1"/>
    <xf numFmtId="41" fontId="0" fillId="3" borderId="0" xfId="2" applyFont="1" applyFill="1"/>
    <xf numFmtId="41" fontId="8" fillId="3" borderId="0" xfId="2" applyFont="1" applyFill="1"/>
    <xf numFmtId="41" fontId="8" fillId="3" borderId="0" xfId="0" applyNumberFormat="1" applyFont="1" applyFill="1"/>
    <xf numFmtId="0" fontId="6" fillId="3" borderId="0" xfId="0" applyFont="1" applyFill="1"/>
    <xf numFmtId="41" fontId="6" fillId="3" borderId="0" xfId="2" applyFont="1" applyFill="1"/>
    <xf numFmtId="41" fontId="4" fillId="3" borderId="0" xfId="2" applyFont="1" applyFill="1"/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14" fontId="5" fillId="3" borderId="2" xfId="0" applyNumberFormat="1" applyFont="1" applyFill="1" applyBorder="1" applyAlignment="1">
      <alignment horizontal="center" vertical="center"/>
    </xf>
    <xf numFmtId="0" fontId="6" fillId="3" borderId="0" xfId="0" applyFont="1" applyFill="1" applyProtection="1">
      <protection locked="0"/>
    </xf>
    <xf numFmtId="41" fontId="6" fillId="3" borderId="0" xfId="2" applyFont="1" applyFill="1" applyProtection="1">
      <protection locked="0"/>
    </xf>
    <xf numFmtId="41" fontId="4" fillId="3" borderId="0" xfId="2" applyFont="1" applyFill="1" applyProtection="1">
      <protection locked="0"/>
    </xf>
    <xf numFmtId="14" fontId="5" fillId="3" borderId="2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left" vertical="top"/>
    </xf>
    <xf numFmtId="41" fontId="5" fillId="3" borderId="1" xfId="2" applyFont="1" applyFill="1" applyBorder="1" applyAlignment="1" applyProtection="1">
      <alignment horizontal="left" vertical="top"/>
    </xf>
    <xf numFmtId="41" fontId="4" fillId="3" borderId="0" xfId="2" applyFont="1" applyFill="1" applyProtection="1"/>
    <xf numFmtId="0" fontId="7" fillId="3" borderId="0" xfId="0" applyFont="1" applyFill="1"/>
    <xf numFmtId="41" fontId="5" fillId="3" borderId="0" xfId="2" applyFont="1" applyFill="1" applyProtection="1"/>
    <xf numFmtId="41" fontId="10" fillId="3" borderId="0" xfId="2" applyFont="1" applyFill="1" applyProtection="1"/>
    <xf numFmtId="0" fontId="7" fillId="3" borderId="1" xfId="0" applyFont="1" applyFill="1" applyBorder="1"/>
    <xf numFmtId="41" fontId="5" fillId="3" borderId="1" xfId="2" applyFont="1" applyFill="1" applyBorder="1" applyAlignment="1" applyProtection="1">
      <alignment horizontal="center" vertical="center"/>
    </xf>
    <xf numFmtId="41" fontId="0" fillId="3" borderId="0" xfId="2" applyFont="1" applyFill="1" applyProtection="1">
      <protection locked="0"/>
    </xf>
    <xf numFmtId="0" fontId="12" fillId="3" borderId="0" xfId="0" applyFont="1" applyFill="1" applyAlignment="1">
      <alignment horizontal="right" vertical="center"/>
    </xf>
    <xf numFmtId="0" fontId="0" fillId="3" borderId="0" xfId="0" applyFill="1" applyAlignment="1">
      <alignment horizontal="right"/>
    </xf>
    <xf numFmtId="41" fontId="4" fillId="3" borderId="0" xfId="2" applyFont="1" applyFill="1" applyBorder="1" applyAlignment="1">
      <alignment horizontal="center" vertical="center"/>
    </xf>
    <xf numFmtId="41" fontId="4" fillId="3" borderId="0" xfId="2" applyFont="1" applyFill="1" applyBorder="1"/>
    <xf numFmtId="41" fontId="15" fillId="3" borderId="0" xfId="0" applyNumberFormat="1" applyFont="1" applyFill="1"/>
    <xf numFmtId="166" fontId="0" fillId="3" borderId="0" xfId="0" applyNumberFormat="1" applyFill="1"/>
    <xf numFmtId="14" fontId="16" fillId="3" borderId="2" xfId="0" applyNumberFormat="1" applyFont="1" applyFill="1" applyBorder="1" applyAlignment="1">
      <alignment horizontal="center" vertical="center"/>
    </xf>
    <xf numFmtId="0" fontId="1" fillId="3" borderId="0" xfId="6" applyFill="1"/>
    <xf numFmtId="0" fontId="1" fillId="4" borderId="0" xfId="6" applyFill="1"/>
    <xf numFmtId="0" fontId="1" fillId="3" borderId="3" xfId="6" applyFill="1" applyBorder="1"/>
    <xf numFmtId="0" fontId="1" fillId="3" borderId="4" xfId="6" applyFill="1" applyBorder="1"/>
    <xf numFmtId="0" fontId="18" fillId="3" borderId="4" xfId="6" applyFont="1" applyFill="1" applyBorder="1" applyAlignment="1">
      <alignment horizontal="center" vertical="center" wrapText="1"/>
    </xf>
    <xf numFmtId="3" fontId="10" fillId="3" borderId="4" xfId="6" applyNumberFormat="1" applyFont="1" applyFill="1" applyBorder="1"/>
    <xf numFmtId="0" fontId="1" fillId="3" borderId="8" xfId="6" applyFill="1" applyBorder="1"/>
    <xf numFmtId="0" fontId="1" fillId="3" borderId="9" xfId="6" applyFill="1" applyBorder="1"/>
    <xf numFmtId="0" fontId="1" fillId="3" borderId="10" xfId="6" applyFill="1" applyBorder="1"/>
    <xf numFmtId="0" fontId="1" fillId="3" borderId="11" xfId="6" applyFill="1" applyBorder="1"/>
    <xf numFmtId="0" fontId="1" fillId="3" borderId="12" xfId="6" applyFill="1" applyBorder="1"/>
    <xf numFmtId="0" fontId="1" fillId="3" borderId="13" xfId="6" applyFill="1" applyBorder="1"/>
    <xf numFmtId="0" fontId="1" fillId="3" borderId="14" xfId="6" applyFill="1" applyBorder="1"/>
    <xf numFmtId="0" fontId="1" fillId="3" borderId="15" xfId="6" applyFill="1" applyBorder="1"/>
    <xf numFmtId="0" fontId="19" fillId="3" borderId="15" xfId="6" applyFont="1" applyFill="1" applyBorder="1"/>
    <xf numFmtId="0" fontId="17" fillId="3" borderId="0" xfId="6" applyFont="1" applyFill="1"/>
    <xf numFmtId="0" fontId="17" fillId="3" borderId="13" xfId="6" applyFont="1" applyFill="1" applyBorder="1"/>
    <xf numFmtId="0" fontId="17" fillId="3" borderId="14" xfId="6" applyFont="1" applyFill="1" applyBorder="1"/>
    <xf numFmtId="0" fontId="17" fillId="3" borderId="9" xfId="6" applyFont="1" applyFill="1" applyBorder="1"/>
    <xf numFmtId="0" fontId="17" fillId="3" borderId="8" xfId="6" applyFont="1" applyFill="1" applyBorder="1"/>
    <xf numFmtId="0" fontId="17" fillId="3" borderId="11" xfId="6" applyFont="1" applyFill="1" applyBorder="1"/>
    <xf numFmtId="0" fontId="19" fillId="3" borderId="12" xfId="6" applyFont="1" applyFill="1" applyBorder="1"/>
    <xf numFmtId="0" fontId="21" fillId="4" borderId="0" xfId="7" applyFont="1" applyFill="1"/>
    <xf numFmtId="0" fontId="17" fillId="4" borderId="0" xfId="6" quotePrefix="1" applyFont="1" applyFill="1"/>
    <xf numFmtId="0" fontId="22" fillId="4" borderId="0" xfId="6" applyFont="1" applyFill="1"/>
    <xf numFmtId="0" fontId="17" fillId="4" borderId="0" xfId="6" applyFont="1" applyFill="1"/>
    <xf numFmtId="0" fontId="23" fillId="3" borderId="0" xfId="6" applyFont="1" applyFill="1"/>
    <xf numFmtId="0" fontId="26" fillId="3" borderId="0" xfId="6" applyFont="1" applyFill="1"/>
    <xf numFmtId="14" fontId="26" fillId="3" borderId="0" xfId="6" applyNumberFormat="1" applyFont="1" applyFill="1" applyAlignment="1">
      <alignment horizontal="left"/>
    </xf>
    <xf numFmtId="41" fontId="10" fillId="3" borderId="0" xfId="2" applyFont="1" applyFill="1" applyAlignment="1">
      <alignment horizontal="center" vertical="center"/>
    </xf>
    <xf numFmtId="41" fontId="9" fillId="3" borderId="0" xfId="2" applyFont="1" applyFill="1" applyAlignment="1">
      <alignment wrapText="1"/>
    </xf>
    <xf numFmtId="41" fontId="12" fillId="3" borderId="1" xfId="0" applyNumberFormat="1" applyFont="1" applyFill="1" applyBorder="1" applyAlignment="1">
      <alignment horizontal="left" vertical="top"/>
    </xf>
    <xf numFmtId="41" fontId="11" fillId="2" borderId="1" xfId="0" applyNumberFormat="1" applyFont="1" applyFill="1" applyBorder="1" applyAlignment="1">
      <alignment horizontal="left" vertical="top"/>
    </xf>
    <xf numFmtId="41" fontId="9" fillId="2" borderId="0" xfId="2" applyFont="1" applyFill="1" applyAlignment="1">
      <alignment horizontal="center" vertical="center"/>
    </xf>
    <xf numFmtId="41" fontId="10" fillId="2" borderId="0" xfId="2" applyFont="1" applyFill="1" applyAlignment="1">
      <alignment horizontal="center" vertical="center"/>
    </xf>
    <xf numFmtId="41" fontId="9" fillId="2" borderId="0" xfId="2" applyFont="1" applyFill="1" applyAlignment="1">
      <alignment wrapText="1"/>
    </xf>
    <xf numFmtId="41" fontId="12" fillId="2" borderId="1" xfId="0" applyNumberFormat="1" applyFont="1" applyFill="1" applyBorder="1" applyAlignment="1">
      <alignment horizontal="left" vertical="top"/>
    </xf>
    <xf numFmtId="41" fontId="4" fillId="2" borderId="0" xfId="2" applyFont="1" applyFill="1" applyBorder="1" applyAlignment="1">
      <alignment horizontal="center" vertical="center"/>
    </xf>
    <xf numFmtId="41" fontId="5" fillId="2" borderId="1" xfId="2" applyFont="1" applyFill="1" applyBorder="1" applyAlignment="1" applyProtection="1">
      <alignment horizontal="left" vertical="top"/>
    </xf>
    <xf numFmtId="41" fontId="4" fillId="2" borderId="0" xfId="2" applyFont="1" applyFill="1" applyProtection="1"/>
    <xf numFmtId="41" fontId="5" fillId="2" borderId="0" xfId="2" applyFont="1" applyFill="1" applyProtection="1"/>
    <xf numFmtId="41" fontId="10" fillId="2" borderId="0" xfId="2" applyFont="1" applyFill="1" applyProtection="1"/>
    <xf numFmtId="41" fontId="5" fillId="2" borderId="1" xfId="2" applyFont="1" applyFill="1" applyBorder="1" applyAlignment="1" applyProtection="1">
      <alignment horizontal="center" vertical="center"/>
    </xf>
    <xf numFmtId="3" fontId="10" fillId="2" borderId="4" xfId="6" applyNumberFormat="1" applyFont="1" applyFill="1" applyBorder="1"/>
    <xf numFmtId="3" fontId="0" fillId="3" borderId="0" xfId="0" applyNumberFormat="1" applyFill="1"/>
    <xf numFmtId="0" fontId="0" fillId="2" borderId="0" xfId="0" applyFill="1"/>
    <xf numFmtId="14" fontId="15" fillId="2" borderId="16" xfId="0" applyNumberFormat="1" applyFont="1" applyFill="1" applyBorder="1" applyAlignment="1">
      <alignment horizontal="center"/>
    </xf>
    <xf numFmtId="0" fontId="15" fillId="3" borderId="17" xfId="0" applyFont="1" applyFill="1" applyBorder="1"/>
    <xf numFmtId="0" fontId="15" fillId="3" borderId="18" xfId="0" applyFont="1" applyFill="1" applyBorder="1"/>
    <xf numFmtId="3" fontId="15" fillId="2" borderId="18" xfId="0" applyNumberFormat="1" applyFont="1" applyFill="1" applyBorder="1"/>
    <xf numFmtId="3" fontId="15" fillId="2" borderId="19" xfId="0" applyNumberFormat="1" applyFont="1" applyFill="1" applyBorder="1"/>
    <xf numFmtId="0" fontId="15" fillId="3" borderId="20" xfId="0" applyFont="1" applyFill="1" applyBorder="1"/>
    <xf numFmtId="0" fontId="15" fillId="3" borderId="21" xfId="0" applyFont="1" applyFill="1" applyBorder="1"/>
    <xf numFmtId="3" fontId="15" fillId="2" borderId="21" xfId="0" applyNumberFormat="1" applyFont="1" applyFill="1" applyBorder="1"/>
    <xf numFmtId="3" fontId="15" fillId="2" borderId="22" xfId="0" applyNumberFormat="1" applyFont="1" applyFill="1" applyBorder="1"/>
    <xf numFmtId="0" fontId="27" fillId="3" borderId="16" xfId="0" applyFont="1" applyFill="1" applyBorder="1" applyAlignment="1">
      <alignment horizontal="center"/>
    </xf>
    <xf numFmtId="0" fontId="27" fillId="3" borderId="23" xfId="0" applyFont="1" applyFill="1" applyBorder="1" applyAlignment="1">
      <alignment horizontal="center"/>
    </xf>
    <xf numFmtId="0" fontId="27" fillId="3" borderId="24" xfId="0" applyFont="1" applyFill="1" applyBorder="1" applyAlignment="1">
      <alignment horizontal="center"/>
    </xf>
    <xf numFmtId="0" fontId="15" fillId="3" borderId="26" xfId="0" applyFont="1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3" fontId="15" fillId="3" borderId="16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3" fontId="0" fillId="3" borderId="28" xfId="0" applyNumberFormat="1" applyFill="1" applyBorder="1" applyAlignment="1">
      <alignment vertical="center"/>
    </xf>
    <xf numFmtId="3" fontId="0" fillId="3" borderId="29" xfId="0" applyNumberFormat="1" applyFill="1" applyBorder="1" applyAlignment="1">
      <alignment vertical="center"/>
    </xf>
    <xf numFmtId="3" fontId="0" fillId="3" borderId="30" xfId="0" applyNumberFormat="1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2" xfId="0" applyFill="1" applyBorder="1" applyAlignment="1">
      <alignment vertical="center"/>
    </xf>
    <xf numFmtId="0" fontId="0" fillId="3" borderId="33" xfId="0" applyFill="1" applyBorder="1" applyAlignment="1">
      <alignment vertical="center"/>
    </xf>
    <xf numFmtId="0" fontId="0" fillId="3" borderId="34" xfId="0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0" fillId="3" borderId="37" xfId="0" applyFill="1" applyBorder="1" applyAlignment="1">
      <alignment vertical="center"/>
    </xf>
    <xf numFmtId="0" fontId="0" fillId="3" borderId="39" xfId="0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15" fillId="2" borderId="16" xfId="0" applyNumberFormat="1" applyFont="1" applyFill="1" applyBorder="1" applyAlignment="1">
      <alignment vertical="center"/>
    </xf>
    <xf numFmtId="3" fontId="15" fillId="2" borderId="38" xfId="0" applyNumberFormat="1" applyFont="1" applyFill="1" applyBorder="1" applyAlignment="1">
      <alignment vertical="center"/>
    </xf>
    <xf numFmtId="3" fontId="15" fillId="2" borderId="40" xfId="0" applyNumberFormat="1" applyFont="1" applyFill="1" applyBorder="1" applyAlignment="1">
      <alignment vertical="center"/>
    </xf>
    <xf numFmtId="3" fontId="15" fillId="2" borderId="42" xfId="0" applyNumberFormat="1" applyFont="1" applyFill="1" applyBorder="1" applyAlignment="1">
      <alignment vertical="center"/>
    </xf>
    <xf numFmtId="0" fontId="15" fillId="3" borderId="43" xfId="0" applyFont="1" applyFill="1" applyBorder="1"/>
    <xf numFmtId="0" fontId="15" fillId="3" borderId="44" xfId="0" applyFont="1" applyFill="1" applyBorder="1"/>
    <xf numFmtId="3" fontId="15" fillId="2" borderId="44" xfId="0" applyNumberFormat="1" applyFont="1" applyFill="1" applyBorder="1"/>
    <xf numFmtId="3" fontId="15" fillId="2" borderId="45" xfId="0" applyNumberFormat="1" applyFont="1" applyFill="1" applyBorder="1"/>
    <xf numFmtId="0" fontId="15" fillId="3" borderId="46" xfId="0" applyFont="1" applyFill="1" applyBorder="1"/>
    <xf numFmtId="0" fontId="0" fillId="2" borderId="47" xfId="0" applyFill="1" applyBorder="1"/>
    <xf numFmtId="0" fontId="0" fillId="3" borderId="46" xfId="0" applyFill="1" applyBorder="1"/>
    <xf numFmtId="3" fontId="0" fillId="2" borderId="0" xfId="0" applyNumberFormat="1" applyFill="1"/>
    <xf numFmtId="3" fontId="0" fillId="2" borderId="47" xfId="0" applyNumberFormat="1" applyFill="1" applyBorder="1"/>
    <xf numFmtId="0" fontId="15" fillId="3" borderId="0" xfId="0" applyFont="1" applyFill="1"/>
    <xf numFmtId="3" fontId="15" fillId="2" borderId="0" xfId="0" applyNumberFormat="1" applyFont="1" applyFill="1"/>
    <xf numFmtId="3" fontId="15" fillId="2" borderId="47" xfId="0" applyNumberFormat="1" applyFont="1" applyFill="1" applyBorder="1"/>
    <xf numFmtId="0" fontId="0" fillId="3" borderId="48" xfId="0" applyFill="1" applyBorder="1"/>
    <xf numFmtId="0" fontId="0" fillId="3" borderId="49" xfId="0" applyFill="1" applyBorder="1"/>
    <xf numFmtId="0" fontId="0" fillId="2" borderId="49" xfId="0" applyFill="1" applyBorder="1"/>
    <xf numFmtId="0" fontId="0" fillId="2" borderId="50" xfId="0" applyFill="1" applyBorder="1"/>
    <xf numFmtId="0" fontId="15" fillId="3" borderId="51" xfId="0" applyFont="1" applyFill="1" applyBorder="1"/>
    <xf numFmtId="0" fontId="0" fillId="3" borderId="52" xfId="0" applyFill="1" applyBorder="1"/>
    <xf numFmtId="0" fontId="0" fillId="3" borderId="51" xfId="0" applyFill="1" applyBorder="1"/>
    <xf numFmtId="0" fontId="0" fillId="2" borderId="52" xfId="0" applyFill="1" applyBorder="1"/>
    <xf numFmtId="0" fontId="0" fillId="2" borderId="53" xfId="0" applyFill="1" applyBorder="1"/>
    <xf numFmtId="0" fontId="15" fillId="2" borderId="0" xfId="0" applyFont="1" applyFill="1"/>
    <xf numFmtId="0" fontId="15" fillId="2" borderId="47" xfId="0" applyFont="1" applyFill="1" applyBorder="1"/>
    <xf numFmtId="0" fontId="0" fillId="3" borderId="54" xfId="0" applyFill="1" applyBorder="1"/>
    <xf numFmtId="0" fontId="0" fillId="2" borderId="54" xfId="0" applyFill="1" applyBorder="1"/>
    <xf numFmtId="0" fontId="10" fillId="3" borderId="0" xfId="6" applyFont="1" applyFill="1"/>
    <xf numFmtId="41" fontId="4" fillId="3" borderId="0" xfId="2" applyFont="1" applyFill="1" applyBorder="1" applyAlignment="1">
      <alignment horizontal="center" vertical="center" wrapText="1"/>
    </xf>
    <xf numFmtId="166" fontId="0" fillId="3" borderId="0" xfId="5" applyNumberFormat="1" applyFont="1" applyFill="1" applyAlignment="1">
      <alignment vertical="center"/>
    </xf>
    <xf numFmtId="0" fontId="28" fillId="3" borderId="0" xfId="6" applyFont="1" applyFill="1"/>
    <xf numFmtId="14" fontId="28" fillId="3" borderId="0" xfId="6" applyNumberFormat="1" applyFont="1" applyFill="1"/>
    <xf numFmtId="0" fontId="0" fillId="3" borderId="0" xfId="0" applyFill="1" applyAlignment="1">
      <alignment horizontal="left"/>
    </xf>
    <xf numFmtId="41" fontId="0" fillId="3" borderId="0" xfId="0" applyNumberFormat="1" applyFill="1" applyAlignment="1">
      <alignment horizontal="left"/>
    </xf>
    <xf numFmtId="0" fontId="8" fillId="3" borderId="0" xfId="0" applyFont="1" applyFill="1" applyAlignment="1">
      <alignment horizontal="left"/>
    </xf>
    <xf numFmtId="0" fontId="1" fillId="3" borderId="12" xfId="6" applyFill="1" applyBorder="1" applyAlignment="1">
      <alignment horizontal="justify" wrapText="1"/>
    </xf>
    <xf numFmtId="0" fontId="1" fillId="3" borderId="0" xfId="6" applyFill="1" applyAlignment="1">
      <alignment horizontal="justify" wrapText="1"/>
    </xf>
    <xf numFmtId="0" fontId="1" fillId="3" borderId="11" xfId="6" applyFill="1" applyBorder="1" applyAlignment="1">
      <alignment horizontal="justify" wrapText="1"/>
    </xf>
    <xf numFmtId="0" fontId="1" fillId="3" borderId="10" xfId="6" applyFill="1" applyBorder="1" applyAlignment="1">
      <alignment horizontal="justify" wrapText="1"/>
    </xf>
    <xf numFmtId="0" fontId="1" fillId="3" borderId="9" xfId="6" applyFill="1" applyBorder="1" applyAlignment="1">
      <alignment horizontal="justify" wrapText="1"/>
    </xf>
    <xf numFmtId="0" fontId="1" fillId="3" borderId="8" xfId="6" applyFill="1" applyBorder="1" applyAlignment="1">
      <alignment horizontal="justify" wrapText="1"/>
    </xf>
    <xf numFmtId="0" fontId="17" fillId="3" borderId="7" xfId="6" applyFont="1" applyFill="1" applyBorder="1" applyAlignment="1">
      <alignment horizontal="center"/>
    </xf>
    <xf numFmtId="0" fontId="17" fillId="3" borderId="6" xfId="6" applyFont="1" applyFill="1" applyBorder="1" applyAlignment="1">
      <alignment horizontal="center"/>
    </xf>
    <xf numFmtId="0" fontId="17" fillId="3" borderId="5" xfId="6" applyFont="1" applyFill="1" applyBorder="1" applyAlignment="1">
      <alignment horizontal="center"/>
    </xf>
    <xf numFmtId="0" fontId="18" fillId="3" borderId="7" xfId="6" applyFont="1" applyFill="1" applyBorder="1" applyAlignment="1">
      <alignment horizontal="center" vertical="center" wrapText="1"/>
    </xf>
    <xf numFmtId="0" fontId="18" fillId="3" borderId="6" xfId="6" applyFont="1" applyFill="1" applyBorder="1" applyAlignment="1">
      <alignment horizontal="center" vertical="center" wrapText="1"/>
    </xf>
    <xf numFmtId="0" fontId="18" fillId="3" borderId="5" xfId="6" applyFont="1" applyFill="1" applyBorder="1" applyAlignment="1">
      <alignment horizontal="center" vertical="center" wrapText="1"/>
    </xf>
    <xf numFmtId="0" fontId="25" fillId="3" borderId="0" xfId="6" applyFont="1" applyFill="1" applyAlignment="1">
      <alignment horizontal="center"/>
    </xf>
    <xf numFmtId="0" fontId="17" fillId="3" borderId="0" xfId="6" applyFont="1" applyFill="1" applyAlignment="1">
      <alignment horizontal="center"/>
    </xf>
    <xf numFmtId="0" fontId="24" fillId="3" borderId="0" xfId="6" applyFont="1" applyFill="1" applyAlignment="1">
      <alignment horizontal="center"/>
    </xf>
    <xf numFmtId="0" fontId="26" fillId="3" borderId="0" xfId="6" applyFont="1" applyFill="1" applyAlignment="1">
      <alignment horizontal="right"/>
    </xf>
    <xf numFmtId="0" fontId="1" fillId="3" borderId="15" xfId="6" applyFill="1" applyBorder="1" applyAlignment="1">
      <alignment horizontal="justify" wrapText="1"/>
    </xf>
    <xf numFmtId="0" fontId="1" fillId="3" borderId="14" xfId="6" applyFill="1" applyBorder="1" applyAlignment="1">
      <alignment horizontal="justify" wrapText="1"/>
    </xf>
    <xf numFmtId="0" fontId="1" fillId="3" borderId="13" xfId="6" applyFill="1" applyBorder="1" applyAlignment="1">
      <alignment horizontal="justify" wrapText="1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7" fillId="3" borderId="16" xfId="0" applyFont="1" applyFill="1" applyBorder="1" applyAlignment="1">
      <alignment horizontal="center"/>
    </xf>
    <xf numFmtId="0" fontId="27" fillId="2" borderId="16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</cellXfs>
  <cellStyles count="9">
    <cellStyle name="Comma_Worksheet in 2231 ESTADOS CONTABLES AIPSA 30.06" xfId="8"/>
    <cellStyle name="Excel Built-in Normal" xfId="1"/>
    <cellStyle name="Hipervínculo" xfId="7" builtinId="8"/>
    <cellStyle name="Millares" xfId="5" builtinId="3"/>
    <cellStyle name="Millares [0]" xfId="2" builtinId="6"/>
    <cellStyle name="Millares 2" xfId="3"/>
    <cellStyle name="Normal" xfId="0" builtinId="0"/>
    <cellStyle name="Normal 2" xfId="6"/>
    <cellStyle name="Porcentaje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AA6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6" Type="http://schemas.openxmlformats.org/officeDocument/2006/relationships/image" Target="../media/image9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6" Type="http://schemas.openxmlformats.org/officeDocument/2006/relationships/image" Target="../media/image9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11.emf"/><Relationship Id="rId1" Type="http://schemas.openxmlformats.org/officeDocument/2006/relationships/image" Target="../media/image4.emf"/><Relationship Id="rId6" Type="http://schemas.openxmlformats.org/officeDocument/2006/relationships/image" Target="../media/image9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11.emf"/><Relationship Id="rId1" Type="http://schemas.openxmlformats.org/officeDocument/2006/relationships/image" Target="../media/image4.emf"/><Relationship Id="rId6" Type="http://schemas.openxmlformats.org/officeDocument/2006/relationships/image" Target="../media/image9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71600" cy="796240"/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xmlns="" id="{89487857-B201-4AC6-BD1C-F731DD0F9B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0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1371600</xdr:colOff>
      <xdr:row>4</xdr:row>
      <xdr:rowOff>148540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xmlns="" id="{9FF813AF-6018-409F-81CF-8010F5701D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0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1400175</xdr:colOff>
      <xdr:row>4</xdr:row>
      <xdr:rowOff>148540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xmlns="" id="{AEEC7538-8EB2-409C-B49F-2CFCA95A3F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304800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638175</xdr:colOff>
      <xdr:row>4</xdr:row>
      <xdr:rowOff>148540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xmlns="" id="{1B657B7D-C324-444E-BA7B-B10321D0F70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28575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638175</xdr:colOff>
      <xdr:row>4</xdr:row>
      <xdr:rowOff>148540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xmlns="" id="{D09E7B6D-1C88-4633-8A5D-7E18CFBAD3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28575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universitaria.coop/" TargetMode="External"/><Relationship Id="rId1" Type="http://schemas.openxmlformats.org/officeDocument/2006/relationships/hyperlink" Target="mailto:universitaria@universitaria.coop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opLeftCell="A15" workbookViewId="0"/>
  </sheetViews>
  <sheetFormatPr baseColWidth="10" defaultColWidth="11.42578125" defaultRowHeight="15"/>
  <cols>
    <col min="1" max="2" width="11.42578125" style="44"/>
    <col min="3" max="3" width="14.85546875" style="44" customWidth="1"/>
    <col min="4" max="4" width="11.42578125" style="44"/>
    <col min="5" max="5" width="13.28515625" style="44" bestFit="1" customWidth="1"/>
    <col min="6" max="6" width="14.28515625" style="44" bestFit="1" customWidth="1"/>
    <col min="7" max="12" width="11.42578125" style="44"/>
    <col min="13" max="13" width="12" style="44" bestFit="1" customWidth="1"/>
    <col min="14" max="14" width="9.7109375" style="44" bestFit="1" customWidth="1"/>
    <col min="15" max="16384" width="11.42578125" style="44"/>
  </cols>
  <sheetData>
    <row r="1" spans="1:14">
      <c r="M1" s="151" t="s">
        <v>178</v>
      </c>
      <c r="N1" s="152">
        <v>45565</v>
      </c>
    </row>
    <row r="5" spans="1:14" ht="23.25">
      <c r="A5" s="168" t="s">
        <v>177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</row>
    <row r="6" spans="1:14" hidden="1">
      <c r="A6" s="169" t="s">
        <v>176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</row>
    <row r="7" spans="1:14" ht="18.75">
      <c r="A7" s="170" t="s">
        <v>175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4" ht="15.75">
      <c r="A8" s="171" t="s">
        <v>206</v>
      </c>
      <c r="B8" s="171"/>
      <c r="C8" s="171"/>
      <c r="D8" s="171"/>
      <c r="E8" s="171"/>
      <c r="F8" s="171"/>
      <c r="G8" s="72">
        <f>+N1</f>
        <v>45565</v>
      </c>
      <c r="I8" s="71"/>
      <c r="J8" s="71"/>
      <c r="K8" s="71"/>
      <c r="L8" s="70"/>
    </row>
    <row r="10" spans="1:14">
      <c r="A10" s="59" t="s">
        <v>174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</row>
    <row r="11" spans="1:14">
      <c r="A11" s="148" t="s">
        <v>173</v>
      </c>
      <c r="F11" s="69" t="s">
        <v>172</v>
      </c>
      <c r="G11" s="45"/>
      <c r="H11" s="45"/>
      <c r="I11" s="45"/>
      <c r="J11" s="45"/>
      <c r="K11" s="45"/>
      <c r="L11" s="45"/>
    </row>
    <row r="12" spans="1:14">
      <c r="A12" s="148" t="s">
        <v>171</v>
      </c>
      <c r="F12" s="69" t="s">
        <v>170</v>
      </c>
      <c r="G12" s="45"/>
      <c r="H12" s="45"/>
      <c r="I12" s="45"/>
      <c r="J12" s="45"/>
      <c r="K12" s="45"/>
      <c r="L12" s="45"/>
    </row>
    <row r="13" spans="1:14">
      <c r="A13" s="148" t="s">
        <v>169</v>
      </c>
      <c r="F13" s="68" t="s">
        <v>168</v>
      </c>
      <c r="G13" s="45"/>
      <c r="H13" s="45"/>
      <c r="I13" s="45"/>
      <c r="J13" s="45"/>
      <c r="K13" s="45"/>
      <c r="L13" s="45"/>
    </row>
    <row r="14" spans="1:14">
      <c r="A14" s="148" t="s">
        <v>167</v>
      </c>
      <c r="F14" s="69" t="s">
        <v>166</v>
      </c>
      <c r="G14" s="45"/>
      <c r="H14" s="45"/>
      <c r="I14" s="45"/>
      <c r="J14" s="45"/>
      <c r="K14" s="45"/>
      <c r="L14" s="45"/>
    </row>
    <row r="15" spans="1:14">
      <c r="A15" s="148" t="s">
        <v>165</v>
      </c>
      <c r="F15" s="67" t="s">
        <v>159</v>
      </c>
      <c r="G15" s="45"/>
      <c r="H15" s="45"/>
      <c r="I15" s="45"/>
      <c r="J15" s="45"/>
      <c r="K15" s="45"/>
      <c r="L15" s="45"/>
    </row>
    <row r="16" spans="1:14">
      <c r="A16" s="148" t="s">
        <v>164</v>
      </c>
      <c r="F16" s="68" t="s">
        <v>163</v>
      </c>
      <c r="G16" s="45"/>
      <c r="H16" s="45"/>
      <c r="I16" s="45"/>
      <c r="J16" s="45"/>
      <c r="K16" s="45"/>
      <c r="L16" s="45"/>
    </row>
    <row r="17" spans="1:12">
      <c r="A17" s="148" t="s">
        <v>162</v>
      </c>
      <c r="F17" s="68" t="s">
        <v>161</v>
      </c>
      <c r="G17" s="45"/>
      <c r="H17" s="45"/>
      <c r="I17" s="45"/>
      <c r="J17" s="45"/>
      <c r="K17" s="45"/>
      <c r="L17" s="45"/>
    </row>
    <row r="18" spans="1:12">
      <c r="A18" s="148" t="s">
        <v>160</v>
      </c>
      <c r="F18" s="67" t="s">
        <v>159</v>
      </c>
      <c r="G18" s="45"/>
      <c r="H18" s="45"/>
      <c r="I18" s="45"/>
      <c r="J18" s="45"/>
      <c r="K18" s="45"/>
      <c r="L18" s="45"/>
    </row>
    <row r="19" spans="1:12">
      <c r="A19" s="148" t="s">
        <v>158</v>
      </c>
      <c r="F19" s="66" t="s">
        <v>157</v>
      </c>
      <c r="G19" s="45"/>
      <c r="H19" s="45"/>
      <c r="I19" s="45"/>
      <c r="J19" s="45"/>
      <c r="K19" s="45"/>
      <c r="L19" s="45"/>
    </row>
    <row r="20" spans="1:12">
      <c r="A20" s="148" t="s">
        <v>156</v>
      </c>
      <c r="F20" s="66" t="s">
        <v>155</v>
      </c>
      <c r="G20" s="45"/>
      <c r="H20" s="45"/>
      <c r="I20" s="45"/>
      <c r="J20" s="45"/>
      <c r="K20" s="45"/>
      <c r="L20" s="45"/>
    </row>
    <row r="21" spans="1:12">
      <c r="A21" s="59" t="s">
        <v>154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pans="1:12">
      <c r="C22" s="162" t="s">
        <v>153</v>
      </c>
      <c r="D22" s="163"/>
      <c r="E22" s="164"/>
      <c r="F22" s="162" t="s">
        <v>152</v>
      </c>
      <c r="G22" s="163"/>
      <c r="H22" s="163"/>
      <c r="I22" s="163"/>
      <c r="J22" s="164"/>
      <c r="K22" s="59"/>
    </row>
    <row r="23" spans="1:12" ht="15" customHeight="1">
      <c r="C23" s="58" t="s">
        <v>151</v>
      </c>
      <c r="D23" s="61"/>
      <c r="E23" s="60"/>
      <c r="F23" s="172" t="s">
        <v>229</v>
      </c>
      <c r="G23" s="173"/>
      <c r="H23" s="173"/>
      <c r="I23" s="173"/>
      <c r="J23" s="174"/>
      <c r="K23" s="59"/>
    </row>
    <row r="24" spans="1:12">
      <c r="C24" s="65"/>
      <c r="D24" s="59"/>
      <c r="E24" s="64"/>
      <c r="F24" s="156"/>
      <c r="G24" s="157"/>
      <c r="H24" s="157"/>
      <c r="I24" s="157"/>
      <c r="J24" s="158"/>
      <c r="K24" s="59"/>
    </row>
    <row r="25" spans="1:12">
      <c r="C25" s="65"/>
      <c r="D25" s="59"/>
      <c r="E25" s="64"/>
      <c r="F25" s="156"/>
      <c r="G25" s="157"/>
      <c r="H25" s="157"/>
      <c r="I25" s="157"/>
      <c r="J25" s="158"/>
      <c r="K25" s="59"/>
    </row>
    <row r="26" spans="1:12" ht="15" customHeight="1">
      <c r="C26" s="65"/>
      <c r="D26" s="59"/>
      <c r="E26" s="64"/>
      <c r="F26" s="156" t="s">
        <v>150</v>
      </c>
      <c r="G26" s="157"/>
      <c r="H26" s="157"/>
      <c r="I26" s="157"/>
      <c r="J26" s="158"/>
      <c r="K26" s="59"/>
    </row>
    <row r="27" spans="1:12">
      <c r="C27" s="52"/>
      <c r="D27" s="62"/>
      <c r="E27" s="63"/>
      <c r="F27" s="159"/>
      <c r="G27" s="160"/>
      <c r="H27" s="160"/>
      <c r="I27" s="160"/>
      <c r="J27" s="161"/>
      <c r="K27" s="59"/>
    </row>
    <row r="28" spans="1:12">
      <c r="C28" s="58" t="s">
        <v>149</v>
      </c>
      <c r="D28" s="61"/>
      <c r="E28" s="60"/>
      <c r="F28" s="54"/>
      <c r="G28" s="59"/>
      <c r="I28" s="59"/>
      <c r="J28" s="64"/>
      <c r="K28" s="59"/>
    </row>
    <row r="29" spans="1:12">
      <c r="C29" s="54" t="s">
        <v>133</v>
      </c>
      <c r="E29" s="53"/>
      <c r="F29" s="54" t="s">
        <v>148</v>
      </c>
      <c r="J29" s="53"/>
      <c r="K29" s="59"/>
    </row>
    <row r="30" spans="1:12">
      <c r="C30" s="54" t="s">
        <v>131</v>
      </c>
      <c r="E30" s="53"/>
      <c r="F30" s="54" t="s">
        <v>147</v>
      </c>
      <c r="J30" s="53"/>
      <c r="K30" s="59"/>
    </row>
    <row r="31" spans="1:12">
      <c r="C31" s="54" t="s">
        <v>129</v>
      </c>
      <c r="E31" s="53"/>
      <c r="F31" s="54" t="s">
        <v>146</v>
      </c>
      <c r="J31" s="53"/>
      <c r="K31" s="59"/>
    </row>
    <row r="32" spans="1:12">
      <c r="C32" s="54" t="s">
        <v>145</v>
      </c>
      <c r="E32" s="53"/>
      <c r="F32" s="54" t="s">
        <v>144</v>
      </c>
      <c r="J32" s="53"/>
      <c r="K32" s="59"/>
    </row>
    <row r="33" spans="3:11">
      <c r="C33" s="54" t="s">
        <v>143</v>
      </c>
      <c r="E33" s="53"/>
      <c r="F33" s="54" t="s">
        <v>142</v>
      </c>
      <c r="J33" s="53"/>
      <c r="K33" s="59"/>
    </row>
    <row r="34" spans="3:11">
      <c r="C34" s="54" t="s">
        <v>141</v>
      </c>
      <c r="E34" s="53"/>
      <c r="F34" s="54" t="s">
        <v>140</v>
      </c>
      <c r="J34" s="53"/>
      <c r="K34" s="59"/>
    </row>
    <row r="35" spans="3:11">
      <c r="C35" s="54" t="s">
        <v>139</v>
      </c>
      <c r="E35" s="53"/>
      <c r="F35" s="54" t="s">
        <v>138</v>
      </c>
      <c r="J35" s="53"/>
      <c r="K35" s="59"/>
    </row>
    <row r="36" spans="3:11">
      <c r="C36" s="54" t="s">
        <v>136</v>
      </c>
      <c r="E36" s="53"/>
      <c r="F36" s="54" t="s">
        <v>137</v>
      </c>
      <c r="J36" s="53"/>
      <c r="K36" s="59"/>
    </row>
    <row r="37" spans="3:11">
      <c r="C37" s="52" t="s">
        <v>136</v>
      </c>
      <c r="D37" s="51"/>
      <c r="E37" s="50"/>
      <c r="F37" s="54" t="s">
        <v>135</v>
      </c>
      <c r="J37" s="53"/>
      <c r="K37" s="59"/>
    </row>
    <row r="38" spans="3:11">
      <c r="C38" s="58" t="s">
        <v>134</v>
      </c>
      <c r="D38" s="56"/>
      <c r="E38" s="55"/>
      <c r="F38" s="57"/>
      <c r="G38" s="56"/>
      <c r="H38" s="56"/>
      <c r="I38" s="56"/>
      <c r="J38" s="55"/>
      <c r="K38" s="59"/>
    </row>
    <row r="39" spans="3:11">
      <c r="C39" s="54" t="s">
        <v>133</v>
      </c>
      <c r="E39" s="53"/>
      <c r="F39" s="54" t="s">
        <v>132</v>
      </c>
      <c r="J39" s="53"/>
      <c r="K39" s="59"/>
    </row>
    <row r="40" spans="3:11">
      <c r="C40" s="54" t="s">
        <v>131</v>
      </c>
      <c r="E40" s="53"/>
      <c r="F40" s="54" t="s">
        <v>130</v>
      </c>
      <c r="J40" s="53"/>
      <c r="K40" s="59"/>
    </row>
    <row r="41" spans="3:11">
      <c r="C41" s="54" t="s">
        <v>129</v>
      </c>
      <c r="E41" s="53"/>
      <c r="F41" s="54" t="s">
        <v>128</v>
      </c>
      <c r="J41" s="53"/>
      <c r="K41" s="59"/>
    </row>
    <row r="42" spans="3:11">
      <c r="C42" s="54" t="s">
        <v>127</v>
      </c>
      <c r="E42" s="53"/>
      <c r="F42" s="54" t="s">
        <v>126</v>
      </c>
      <c r="J42" s="53"/>
      <c r="K42" s="59"/>
    </row>
    <row r="43" spans="3:11">
      <c r="C43" s="54" t="s">
        <v>125</v>
      </c>
      <c r="E43" s="53"/>
      <c r="F43" s="54" t="s">
        <v>124</v>
      </c>
      <c r="J43" s="53"/>
      <c r="K43" s="59"/>
    </row>
    <row r="44" spans="3:11">
      <c r="C44" s="54" t="s">
        <v>123</v>
      </c>
      <c r="E44" s="53"/>
      <c r="F44" s="54" t="s">
        <v>122</v>
      </c>
      <c r="J44" s="53"/>
      <c r="K44" s="59"/>
    </row>
    <row r="45" spans="3:11">
      <c r="C45" s="54" t="s">
        <v>121</v>
      </c>
      <c r="E45" s="53"/>
      <c r="F45" s="54" t="s">
        <v>120</v>
      </c>
      <c r="J45" s="53"/>
      <c r="K45" s="59"/>
    </row>
    <row r="46" spans="3:11">
      <c r="C46" s="54" t="s">
        <v>119</v>
      </c>
      <c r="E46" s="53"/>
      <c r="F46" s="52" t="s">
        <v>118</v>
      </c>
      <c r="G46" s="51"/>
      <c r="H46" s="51"/>
      <c r="I46" s="51"/>
      <c r="J46" s="50"/>
      <c r="K46" s="59"/>
    </row>
    <row r="47" spans="3:11">
      <c r="C47" s="58" t="s">
        <v>117</v>
      </c>
      <c r="D47" s="56"/>
      <c r="E47" s="55"/>
      <c r="F47" s="57"/>
      <c r="G47" s="56"/>
      <c r="H47" s="56"/>
      <c r="I47" s="56"/>
      <c r="J47" s="55"/>
      <c r="K47" s="59"/>
    </row>
    <row r="48" spans="3:11">
      <c r="C48" s="54" t="s">
        <v>116</v>
      </c>
      <c r="E48" s="53"/>
      <c r="F48" s="54" t="s">
        <v>115</v>
      </c>
      <c r="J48" s="53"/>
      <c r="K48" s="59"/>
    </row>
    <row r="49" spans="3:11">
      <c r="C49" s="54" t="s">
        <v>114</v>
      </c>
      <c r="E49" s="53"/>
      <c r="F49" s="54" t="s">
        <v>113</v>
      </c>
      <c r="J49" s="53"/>
      <c r="K49" s="59"/>
    </row>
    <row r="50" spans="3:11">
      <c r="C50" s="54" t="s">
        <v>112</v>
      </c>
      <c r="E50" s="53"/>
      <c r="F50" s="54" t="s">
        <v>111</v>
      </c>
      <c r="J50" s="53"/>
      <c r="K50" s="59"/>
    </row>
    <row r="51" spans="3:11">
      <c r="C51" s="54" t="s">
        <v>110</v>
      </c>
      <c r="E51" s="53"/>
      <c r="F51" s="54" t="s">
        <v>109</v>
      </c>
      <c r="J51" s="53"/>
      <c r="K51" s="59"/>
    </row>
    <row r="52" spans="3:11">
      <c r="C52" s="54" t="s">
        <v>108</v>
      </c>
      <c r="E52" s="53"/>
      <c r="F52" s="54" t="s">
        <v>107</v>
      </c>
      <c r="J52" s="53"/>
      <c r="K52" s="59"/>
    </row>
    <row r="53" spans="3:11">
      <c r="C53" s="54" t="s">
        <v>106</v>
      </c>
      <c r="E53" s="53"/>
      <c r="F53" s="54" t="s">
        <v>105</v>
      </c>
      <c r="J53" s="53"/>
      <c r="K53" s="59"/>
    </row>
    <row r="54" spans="3:11">
      <c r="C54" s="54" t="s">
        <v>104</v>
      </c>
      <c r="E54" s="53"/>
      <c r="F54" s="54" t="s">
        <v>103</v>
      </c>
      <c r="J54" s="53"/>
      <c r="K54" s="59"/>
    </row>
    <row r="55" spans="3:11">
      <c r="C55" s="54" t="s">
        <v>102</v>
      </c>
      <c r="E55" s="53"/>
      <c r="F55" s="54" t="s">
        <v>101</v>
      </c>
      <c r="J55" s="53"/>
      <c r="K55" s="59"/>
    </row>
    <row r="56" spans="3:11">
      <c r="C56" s="54" t="s">
        <v>100</v>
      </c>
      <c r="E56" s="53"/>
      <c r="F56" s="54" t="s">
        <v>99</v>
      </c>
      <c r="J56" s="53"/>
      <c r="K56" s="59"/>
    </row>
    <row r="57" spans="3:11">
      <c r="C57" s="54" t="s">
        <v>98</v>
      </c>
      <c r="E57" s="53"/>
      <c r="F57" s="54" t="s">
        <v>97</v>
      </c>
      <c r="J57" s="53"/>
      <c r="K57" s="59"/>
    </row>
    <row r="58" spans="3:11">
      <c r="C58" s="54" t="s">
        <v>96</v>
      </c>
      <c r="E58" s="53"/>
      <c r="F58" s="54" t="s">
        <v>95</v>
      </c>
      <c r="J58" s="53"/>
      <c r="K58" s="59"/>
    </row>
    <row r="59" spans="3:11">
      <c r="C59" s="54" t="s">
        <v>94</v>
      </c>
      <c r="E59" s="53"/>
      <c r="F59" s="54" t="s">
        <v>93</v>
      </c>
      <c r="J59" s="53"/>
      <c r="K59" s="59"/>
    </row>
    <row r="60" spans="3:11">
      <c r="C60" s="54" t="s">
        <v>92</v>
      </c>
      <c r="E60" s="53"/>
      <c r="F60" s="54" t="s">
        <v>91</v>
      </c>
      <c r="J60" s="53"/>
      <c r="K60" s="59"/>
    </row>
    <row r="61" spans="3:11">
      <c r="C61" s="54" t="s">
        <v>90</v>
      </c>
      <c r="E61" s="53"/>
      <c r="F61" s="54" t="s">
        <v>89</v>
      </c>
      <c r="J61" s="53"/>
      <c r="K61" s="59"/>
    </row>
    <row r="62" spans="3:11">
      <c r="C62" s="54" t="s">
        <v>88</v>
      </c>
      <c r="E62" s="53"/>
      <c r="F62" s="54" t="s">
        <v>87</v>
      </c>
      <c r="J62" s="53"/>
      <c r="K62" s="59"/>
    </row>
    <row r="63" spans="3:11">
      <c r="C63" s="52" t="s">
        <v>86</v>
      </c>
      <c r="D63" s="51"/>
      <c r="E63" s="50"/>
      <c r="F63" s="52" t="s">
        <v>85</v>
      </c>
      <c r="G63" s="51"/>
      <c r="H63" s="51"/>
      <c r="I63" s="51"/>
      <c r="J63" s="50"/>
      <c r="K63" s="59"/>
    </row>
    <row r="64" spans="3:11">
      <c r="J64" s="59"/>
      <c r="K64" s="59"/>
    </row>
    <row r="66" spans="1:9">
      <c r="A66" s="44" t="s">
        <v>84</v>
      </c>
    </row>
    <row r="67" spans="1:9">
      <c r="C67" s="165" t="s">
        <v>83</v>
      </c>
      <c r="D67" s="166"/>
      <c r="E67" s="166"/>
      <c r="F67" s="166"/>
      <c r="G67" s="167"/>
    </row>
    <row r="68" spans="1:9" ht="18">
      <c r="C68" s="48" t="s">
        <v>82</v>
      </c>
      <c r="D68" s="48" t="s">
        <v>81</v>
      </c>
      <c r="E68" s="48" t="s">
        <v>80</v>
      </c>
      <c r="F68" s="48" t="s">
        <v>79</v>
      </c>
      <c r="G68" s="48" t="s">
        <v>78</v>
      </c>
    </row>
    <row r="69" spans="1:9">
      <c r="C69" s="87">
        <v>545745293786</v>
      </c>
      <c r="D69" s="49" t="s">
        <v>230</v>
      </c>
      <c r="E69" s="87">
        <v>62509658832</v>
      </c>
      <c r="F69" s="87">
        <f>+C69-E69</f>
        <v>483235634954</v>
      </c>
      <c r="G69" s="49" t="s">
        <v>230</v>
      </c>
    </row>
    <row r="71" spans="1:9">
      <c r="A71" s="44" t="s">
        <v>77</v>
      </c>
    </row>
    <row r="72" spans="1:9" ht="27">
      <c r="C72" s="48" t="s">
        <v>76</v>
      </c>
      <c r="D72" s="48" t="s">
        <v>75</v>
      </c>
      <c r="E72" s="48" t="s">
        <v>74</v>
      </c>
      <c r="F72" s="48" t="s">
        <v>73</v>
      </c>
      <c r="G72" s="48" t="s">
        <v>72</v>
      </c>
      <c r="H72" s="48" t="s">
        <v>71</v>
      </c>
      <c r="I72" s="48" t="s">
        <v>70</v>
      </c>
    </row>
    <row r="73" spans="1:9">
      <c r="C73" s="47" t="s">
        <v>69</v>
      </c>
      <c r="D73" s="46"/>
      <c r="E73" s="46"/>
      <c r="F73" s="46"/>
      <c r="G73" s="46"/>
      <c r="H73" s="46"/>
      <c r="I73" s="46"/>
    </row>
    <row r="75" spans="1:9">
      <c r="A75" s="44" t="s">
        <v>68</v>
      </c>
    </row>
    <row r="76" spans="1:9">
      <c r="A76" s="44" t="s">
        <v>67</v>
      </c>
      <c r="F76" s="45" t="s">
        <v>66</v>
      </c>
      <c r="G76" s="45"/>
      <c r="H76" s="45"/>
      <c r="I76" s="45"/>
    </row>
    <row r="77" spans="1:9">
      <c r="A77" s="44" t="s">
        <v>65</v>
      </c>
      <c r="F77" s="45" t="s">
        <v>64</v>
      </c>
      <c r="G77" s="45"/>
      <c r="H77" s="45"/>
      <c r="I77" s="45"/>
    </row>
  </sheetData>
  <mergeCells count="9">
    <mergeCell ref="F26:J27"/>
    <mergeCell ref="C22:E22"/>
    <mergeCell ref="F22:J22"/>
    <mergeCell ref="C67:G67"/>
    <mergeCell ref="A5:L5"/>
    <mergeCell ref="A6:K6"/>
    <mergeCell ref="A7:L7"/>
    <mergeCell ref="A8:F8"/>
    <mergeCell ref="F23:J25"/>
  </mergeCells>
  <hyperlinks>
    <hyperlink ref="F19" r:id="rId1" display="mailto:universitaria@universitaria.coop"/>
    <hyperlink ref="F20" r:id="rId2"/>
  </hyperlinks>
  <pageMargins left="0.70866141732283472" right="0.70866141732283472" top="0.19685039370078741" bottom="0.19685039370078741" header="0.31496062992125984" footer="0.31496062992125984"/>
  <pageSetup scale="60" orientation="portrait" r:id="rId3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6"/>
  <sheetViews>
    <sheetView topLeftCell="A23" workbookViewId="0"/>
  </sheetViews>
  <sheetFormatPr baseColWidth="10" defaultColWidth="11.42578125" defaultRowHeight="12.75"/>
  <cols>
    <col min="1" max="1" width="32.7109375" style="18" customWidth="1"/>
    <col min="2" max="2" width="7.140625" style="19" customWidth="1"/>
    <col min="3" max="3" width="26.28515625" style="15" customWidth="1"/>
    <col min="4" max="4" width="27.42578125" style="20" customWidth="1"/>
    <col min="5" max="5" width="17" style="15" customWidth="1"/>
    <col min="6" max="6" width="16.5703125" style="1" bestFit="1" customWidth="1"/>
    <col min="7" max="7" width="15.85546875" style="1" bestFit="1" customWidth="1"/>
    <col min="8" max="16384" width="11.42578125" style="1"/>
  </cols>
  <sheetData>
    <row r="1" spans="1:7">
      <c r="C1" s="20"/>
      <c r="E1" s="20"/>
    </row>
    <row r="2" spans="1:7">
      <c r="C2" s="20"/>
      <c r="E2" s="20"/>
    </row>
    <row r="3" spans="1:7">
      <c r="C3" s="20"/>
      <c r="E3" s="20"/>
    </row>
    <row r="4" spans="1:7">
      <c r="C4" s="20"/>
      <c r="E4" s="20"/>
    </row>
    <row r="5" spans="1:7">
      <c r="C5" s="20"/>
      <c r="E5" s="20"/>
    </row>
    <row r="6" spans="1:7" ht="26.25">
      <c r="A6" s="175" t="s">
        <v>14</v>
      </c>
      <c r="B6" s="175"/>
      <c r="C6" s="175"/>
      <c r="D6" s="175"/>
      <c r="E6" s="175"/>
    </row>
    <row r="7" spans="1:7">
      <c r="A7" s="21"/>
      <c r="B7" s="21"/>
      <c r="C7" s="22"/>
      <c r="E7" s="20"/>
    </row>
    <row r="8" spans="1:7" ht="18.75">
      <c r="B8" s="27"/>
      <c r="C8" s="23"/>
      <c r="E8" s="43">
        <f>+'1. INFORMACION GENERAL'!G8</f>
        <v>45565</v>
      </c>
    </row>
    <row r="9" spans="1:7">
      <c r="A9" s="28" t="s">
        <v>15</v>
      </c>
      <c r="B9" s="28"/>
      <c r="C9" s="29"/>
      <c r="D9" s="29"/>
      <c r="E9" s="82"/>
    </row>
    <row r="10" spans="1:7">
      <c r="A10" s="18" t="s">
        <v>0</v>
      </c>
      <c r="B10" s="18"/>
      <c r="C10" s="30"/>
      <c r="D10" s="30"/>
      <c r="E10" s="83">
        <f>25949767800+322051129188+423585679044</f>
        <v>771586576032</v>
      </c>
      <c r="F10" s="153"/>
    </row>
    <row r="11" spans="1:7">
      <c r="A11" s="18" t="s">
        <v>16</v>
      </c>
      <c r="B11" s="18"/>
      <c r="C11" s="30"/>
      <c r="D11" s="30"/>
      <c r="E11" s="83">
        <f>33000000000</f>
        <v>33000000000</v>
      </c>
      <c r="F11" s="154"/>
      <c r="G11" s="15"/>
    </row>
    <row r="12" spans="1:7" hidden="1">
      <c r="A12" s="18" t="s">
        <v>4</v>
      </c>
      <c r="B12" s="18"/>
      <c r="C12" s="30"/>
      <c r="D12" s="30"/>
      <c r="E12" s="83"/>
      <c r="F12" s="153"/>
    </row>
    <row r="13" spans="1:7">
      <c r="A13" s="18" t="s">
        <v>5</v>
      </c>
      <c r="B13" s="18"/>
      <c r="C13" s="30"/>
      <c r="D13" s="30"/>
      <c r="E13" s="83">
        <f>1254806196814+29752517388+30005160563+1283287156869+2536074254</f>
        <v>2600387105888</v>
      </c>
      <c r="F13" s="154"/>
    </row>
    <row r="14" spans="1:7">
      <c r="A14" s="18" t="s">
        <v>6</v>
      </c>
      <c r="B14" s="18"/>
      <c r="C14" s="30"/>
      <c r="D14" s="30"/>
      <c r="E14" s="83">
        <v>12126224632</v>
      </c>
      <c r="F14" s="153"/>
    </row>
    <row r="15" spans="1:7">
      <c r="A15" s="18" t="s">
        <v>7</v>
      </c>
      <c r="B15" s="18"/>
      <c r="C15" s="30"/>
      <c r="D15" s="30"/>
      <c r="E15" s="83">
        <f>16898707617+153925262266</f>
        <v>170823969883</v>
      </c>
      <c r="F15" s="153"/>
    </row>
    <row r="16" spans="1:7">
      <c r="A16" s="18" t="s">
        <v>22</v>
      </c>
      <c r="B16" s="18"/>
      <c r="C16" s="30"/>
      <c r="D16" s="30"/>
      <c r="E16" s="83">
        <v>87390494393</v>
      </c>
      <c r="F16" s="153"/>
    </row>
    <row r="17" spans="1:7">
      <c r="A17" s="18" t="s">
        <v>61</v>
      </c>
      <c r="B17" s="18"/>
      <c r="C17" s="30"/>
      <c r="D17" s="30"/>
      <c r="E17" s="83">
        <f>468353322+4296490651+119124000</f>
        <v>4883967973</v>
      </c>
      <c r="F17" s="153"/>
    </row>
    <row r="18" spans="1:7">
      <c r="A18" s="18" t="s">
        <v>1</v>
      </c>
      <c r="B18" s="18"/>
      <c r="C18" s="30"/>
      <c r="D18" s="30"/>
      <c r="E18" s="83">
        <v>318054168799</v>
      </c>
      <c r="F18" s="153"/>
    </row>
    <row r="19" spans="1:7">
      <c r="A19" s="18" t="s">
        <v>8</v>
      </c>
      <c r="B19" s="18"/>
      <c r="C19" s="30"/>
      <c r="D19" s="30"/>
      <c r="E19" s="83">
        <v>7975206432</v>
      </c>
      <c r="F19" s="153"/>
    </row>
    <row r="20" spans="1:7">
      <c r="A20" s="31" t="s">
        <v>9</v>
      </c>
      <c r="B20" s="31"/>
      <c r="C20" s="32"/>
      <c r="D20" s="32"/>
      <c r="E20" s="84">
        <f>SUM(E10:E19)</f>
        <v>4006227714032</v>
      </c>
      <c r="F20" s="12"/>
    </row>
    <row r="21" spans="1:7">
      <c r="A21" s="28" t="s">
        <v>17</v>
      </c>
      <c r="B21" s="28"/>
      <c r="C21" s="29"/>
      <c r="D21" s="29"/>
      <c r="E21" s="82"/>
    </row>
    <row r="22" spans="1:7" s="4" customFormat="1">
      <c r="A22" s="2" t="s">
        <v>23</v>
      </c>
      <c r="B22" s="2"/>
      <c r="C22" s="33"/>
      <c r="D22" s="33"/>
      <c r="E22" s="85">
        <v>278216181160</v>
      </c>
      <c r="F22" s="155"/>
      <c r="G22" s="16"/>
    </row>
    <row r="23" spans="1:7" s="4" customFormat="1">
      <c r="A23" s="2" t="s">
        <v>24</v>
      </c>
      <c r="B23" s="2"/>
      <c r="C23" s="33"/>
      <c r="D23" s="33"/>
      <c r="E23" s="85">
        <f>909374642818+200000+1753529195556+7948309166</f>
        <v>2670852347540</v>
      </c>
      <c r="F23" s="155"/>
      <c r="G23" s="16"/>
    </row>
    <row r="24" spans="1:7" s="4" customFormat="1">
      <c r="A24" s="2" t="s">
        <v>10</v>
      </c>
      <c r="B24" s="2"/>
      <c r="C24" s="33"/>
      <c r="D24" s="33"/>
      <c r="E24" s="85">
        <f>58536214004+129207055864+24612731119</f>
        <v>212356000987</v>
      </c>
      <c r="F24" s="155"/>
      <c r="G24" s="16"/>
    </row>
    <row r="25" spans="1:7">
      <c r="A25" s="18" t="s">
        <v>2</v>
      </c>
      <c r="B25" s="18"/>
      <c r="C25" s="30"/>
      <c r="D25" s="30"/>
      <c r="E25" s="83">
        <f>13814796309+4928531346</f>
        <v>18743327655</v>
      </c>
      <c r="F25" s="153"/>
      <c r="G25" s="15"/>
    </row>
    <row r="26" spans="1:7">
      <c r="A26" s="31" t="s">
        <v>11</v>
      </c>
      <c r="B26" s="31"/>
      <c r="C26" s="32"/>
      <c r="D26" s="32"/>
      <c r="E26" s="84">
        <f>SUM(E22:E25)</f>
        <v>3180167857342</v>
      </c>
      <c r="F26" s="12"/>
    </row>
    <row r="27" spans="1:7">
      <c r="A27" s="28" t="s">
        <v>18</v>
      </c>
      <c r="B27" s="28"/>
      <c r="C27" s="29"/>
      <c r="D27" s="29"/>
      <c r="E27" s="82"/>
    </row>
    <row r="28" spans="1:7">
      <c r="A28" s="18" t="s">
        <v>12</v>
      </c>
      <c r="B28" s="18"/>
      <c r="C28" s="30"/>
      <c r="D28" s="30"/>
      <c r="E28" s="83">
        <v>483235634954</v>
      </c>
      <c r="F28" s="153"/>
    </row>
    <row r="29" spans="1:7">
      <c r="A29" s="18" t="s">
        <v>19</v>
      </c>
      <c r="B29" s="18"/>
      <c r="C29" s="30"/>
      <c r="D29" s="30"/>
      <c r="E29" s="83">
        <v>40998087986</v>
      </c>
      <c r="F29" s="153"/>
    </row>
    <row r="30" spans="1:7">
      <c r="A30" s="18" t="s">
        <v>20</v>
      </c>
      <c r="B30" s="18"/>
      <c r="C30" s="30"/>
      <c r="D30" s="30"/>
      <c r="E30" s="83">
        <v>93884749890</v>
      </c>
      <c r="F30" s="153"/>
    </row>
    <row r="31" spans="1:7">
      <c r="A31" s="18" t="s">
        <v>60</v>
      </c>
      <c r="B31" s="18"/>
      <c r="C31" s="30"/>
      <c r="D31" s="30"/>
      <c r="E31" s="83">
        <v>144580986597</v>
      </c>
      <c r="F31" s="153"/>
    </row>
    <row r="32" spans="1:7">
      <c r="A32" s="18" t="s">
        <v>26</v>
      </c>
      <c r="B32" s="18"/>
      <c r="C32" s="30"/>
      <c r="D32" s="30"/>
      <c r="E32" s="83">
        <v>63360397263</v>
      </c>
    </row>
    <row r="33" spans="1:6">
      <c r="A33" s="18" t="s">
        <v>25</v>
      </c>
      <c r="B33" s="18"/>
      <c r="C33" s="30"/>
      <c r="D33" s="30"/>
      <c r="E33" s="83">
        <v>0</v>
      </c>
    </row>
    <row r="34" spans="1:6">
      <c r="A34" s="34" t="s">
        <v>13</v>
      </c>
      <c r="B34" s="34"/>
      <c r="C34" s="35"/>
      <c r="D34" s="35"/>
      <c r="E34" s="86">
        <f>SUM(E28:E33)</f>
        <v>826059856690</v>
      </c>
      <c r="F34" s="12"/>
    </row>
    <row r="35" spans="1:6">
      <c r="A35" s="34" t="s">
        <v>21</v>
      </c>
      <c r="B35" s="34"/>
      <c r="C35" s="35"/>
      <c r="D35" s="35"/>
      <c r="E35" s="86">
        <f>E26+E34</f>
        <v>4006227714032</v>
      </c>
    </row>
    <row r="36" spans="1:6">
      <c r="C36" s="40"/>
      <c r="D36" s="40"/>
      <c r="E36" s="40"/>
    </row>
    <row r="37" spans="1:6">
      <c r="A37" s="24"/>
      <c r="B37" s="25"/>
      <c r="C37" s="25"/>
      <c r="D37" s="25"/>
      <c r="E37" s="25"/>
    </row>
    <row r="38" spans="1:6">
      <c r="A38" s="24"/>
      <c r="B38" s="25"/>
      <c r="C38" s="25"/>
      <c r="D38" s="25"/>
      <c r="E38" s="25"/>
    </row>
    <row r="39" spans="1:6">
      <c r="A39" s="24"/>
      <c r="B39" s="25"/>
      <c r="C39" s="25"/>
      <c r="D39" s="25"/>
      <c r="E39" s="25"/>
    </row>
    <row r="40" spans="1:6">
      <c r="A40" s="24"/>
      <c r="B40" s="25"/>
      <c r="C40" s="25"/>
      <c r="D40" s="25"/>
      <c r="E40" s="25"/>
    </row>
    <row r="41" spans="1:6">
      <c r="A41" s="24"/>
      <c r="B41" s="25"/>
      <c r="C41" s="26"/>
      <c r="D41" s="26"/>
      <c r="E41" s="26"/>
    </row>
    <row r="42" spans="1:6">
      <c r="A42" s="24"/>
      <c r="B42" s="25"/>
      <c r="C42" s="26"/>
      <c r="D42" s="26"/>
      <c r="E42" s="26"/>
    </row>
    <row r="43" spans="1:6">
      <c r="A43" s="24"/>
      <c r="B43" s="25"/>
      <c r="C43" s="26"/>
      <c r="D43" s="26"/>
      <c r="E43" s="26"/>
    </row>
    <row r="44" spans="1:6">
      <c r="A44" s="24"/>
      <c r="B44" s="25"/>
      <c r="C44" s="26"/>
      <c r="D44" s="26"/>
      <c r="E44" s="26"/>
    </row>
    <row r="45" spans="1:6">
      <c r="A45" s="24"/>
      <c r="B45" s="25"/>
      <c r="C45" s="26"/>
      <c r="D45" s="26"/>
      <c r="E45" s="26"/>
    </row>
    <row r="46" spans="1:6">
      <c r="A46" s="24"/>
      <c r="B46" s="25"/>
      <c r="C46" s="36"/>
      <c r="D46" s="26"/>
      <c r="E46" s="36"/>
    </row>
    <row r="47" spans="1:6">
      <c r="A47" s="24"/>
      <c r="B47" s="25"/>
      <c r="C47" s="36"/>
      <c r="D47" s="26"/>
      <c r="E47" s="36"/>
    </row>
    <row r="48" spans="1:6">
      <c r="A48" s="24"/>
      <c r="B48" s="25"/>
      <c r="C48" s="36"/>
      <c r="D48" s="26"/>
      <c r="E48" s="36"/>
    </row>
    <row r="49" spans="1:5">
      <c r="A49" s="24"/>
      <c r="B49" s="25"/>
      <c r="C49" s="36"/>
      <c r="D49" s="26"/>
      <c r="E49" s="36"/>
    </row>
    <row r="50" spans="1:5">
      <c r="A50" s="24"/>
      <c r="B50" s="25"/>
      <c r="C50" s="36"/>
      <c r="D50" s="26"/>
      <c r="E50" s="36"/>
    </row>
    <row r="51" spans="1:5">
      <c r="A51" s="24"/>
      <c r="B51" s="25"/>
      <c r="C51" s="36"/>
      <c r="D51" s="26"/>
      <c r="E51" s="36"/>
    </row>
    <row r="52" spans="1:5">
      <c r="A52" s="24"/>
      <c r="B52" s="25"/>
      <c r="C52" s="36"/>
      <c r="D52" s="26"/>
      <c r="E52" s="36"/>
    </row>
    <row r="53" spans="1:5">
      <c r="A53" s="24"/>
      <c r="B53" s="25"/>
      <c r="C53" s="36"/>
      <c r="D53" s="26"/>
      <c r="E53" s="36"/>
    </row>
    <row r="54" spans="1:5">
      <c r="A54" s="24"/>
      <c r="B54" s="25"/>
      <c r="C54" s="36"/>
      <c r="D54" s="26"/>
      <c r="E54" s="36"/>
    </row>
    <row r="55" spans="1:5">
      <c r="A55" s="24"/>
      <c r="B55" s="25"/>
      <c r="C55" s="36"/>
      <c r="D55" s="26"/>
      <c r="E55" s="36"/>
    </row>
    <row r="56" spans="1:5">
      <c r="A56" s="24"/>
      <c r="B56" s="25"/>
      <c r="C56" s="36"/>
      <c r="D56" s="26"/>
      <c r="E56" s="36"/>
    </row>
  </sheetData>
  <mergeCells count="1">
    <mergeCell ref="A6:E6"/>
  </mergeCells>
  <printOptions horizontalCentered="1"/>
  <pageMargins left="0.19685039370078741" right="0.19685039370078741" top="0.19685039370078741" bottom="0.19685039370078741" header="0.31496062992125984" footer="0.31496062992125984"/>
  <pageSetup scale="8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I49"/>
  <sheetViews>
    <sheetView tabSelected="1" topLeftCell="A17" workbookViewId="0"/>
  </sheetViews>
  <sheetFormatPr baseColWidth="10" defaultColWidth="11.42578125" defaultRowHeight="12.75"/>
  <cols>
    <col min="1" max="1" width="50.140625" style="2" customWidth="1"/>
    <col min="2" max="2" width="15.7109375" style="3" customWidth="1"/>
    <col min="3" max="3" width="21.85546875" style="4" customWidth="1"/>
    <col min="4" max="4" width="16.5703125" style="3" bestFit="1" customWidth="1"/>
    <col min="5" max="5" width="15.7109375" style="1" bestFit="1" customWidth="1"/>
    <col min="6" max="6" width="18.7109375" style="1" bestFit="1" customWidth="1"/>
    <col min="7" max="8" width="16.5703125" style="1" bestFit="1" customWidth="1"/>
    <col min="9" max="9" width="15.85546875" style="1" bestFit="1" customWidth="1"/>
    <col min="10" max="16384" width="11.42578125" style="1"/>
  </cols>
  <sheetData>
    <row r="6" spans="1:9" ht="26.25">
      <c r="A6" s="176" t="s">
        <v>62</v>
      </c>
      <c r="B6" s="176"/>
      <c r="C6" s="176"/>
      <c r="D6" s="176"/>
      <c r="E6" s="176"/>
    </row>
    <row r="7" spans="1:9">
      <c r="A7" s="5"/>
      <c r="B7" s="6"/>
      <c r="C7" s="37"/>
      <c r="D7" s="6"/>
      <c r="E7" s="38"/>
    </row>
    <row r="8" spans="1:9" ht="18.75">
      <c r="B8" s="7"/>
      <c r="E8" s="43">
        <f>+'2. BALANCE GENERAL'!E8</f>
        <v>45565</v>
      </c>
    </row>
    <row r="9" spans="1:9">
      <c r="A9" s="8" t="s">
        <v>27</v>
      </c>
      <c r="B9" s="8"/>
      <c r="C9" s="8"/>
      <c r="D9" s="9"/>
      <c r="E9" s="76">
        <f>SUM(E10:E14)</f>
        <v>355155943266</v>
      </c>
    </row>
    <row r="10" spans="1:9" hidden="1">
      <c r="A10" s="2" t="s">
        <v>28</v>
      </c>
      <c r="B10" s="2"/>
      <c r="C10" s="2"/>
      <c r="D10" s="10"/>
      <c r="E10" s="77"/>
      <c r="G10" s="12"/>
      <c r="H10" s="12"/>
    </row>
    <row r="11" spans="1:9">
      <c r="A11" s="2" t="s">
        <v>29</v>
      </c>
      <c r="B11" s="2"/>
      <c r="C11" s="2"/>
      <c r="D11" s="10"/>
      <c r="E11" s="77">
        <f>361671315136-16283448020</f>
        <v>345387867116</v>
      </c>
      <c r="F11" s="39"/>
      <c r="G11" s="12"/>
      <c r="H11" s="12"/>
    </row>
    <row r="12" spans="1:9" hidden="1">
      <c r="A12" s="2" t="s">
        <v>30</v>
      </c>
      <c r="B12" s="2"/>
      <c r="C12" s="2"/>
      <c r="D12" s="10"/>
      <c r="E12" s="77"/>
      <c r="G12" s="12"/>
      <c r="H12" s="12"/>
    </row>
    <row r="13" spans="1:9" hidden="1">
      <c r="A13" s="2" t="s">
        <v>31</v>
      </c>
      <c r="B13" s="2"/>
      <c r="C13" s="2"/>
      <c r="D13" s="10"/>
      <c r="E13" s="77"/>
      <c r="G13" s="12"/>
      <c r="H13" s="12"/>
      <c r="I13" s="11"/>
    </row>
    <row r="14" spans="1:9">
      <c r="A14" s="2" t="s">
        <v>32</v>
      </c>
      <c r="B14" s="2"/>
      <c r="C14" s="2"/>
      <c r="D14" s="10"/>
      <c r="E14" s="77">
        <v>9768076150</v>
      </c>
      <c r="F14" s="39"/>
      <c r="G14" s="12"/>
      <c r="H14" s="12"/>
      <c r="I14" s="12"/>
    </row>
    <row r="15" spans="1:9">
      <c r="A15" s="8" t="s">
        <v>33</v>
      </c>
      <c r="B15" s="8"/>
      <c r="C15" s="8"/>
      <c r="D15" s="9"/>
      <c r="E15" s="76">
        <f>SUM(E16:E19)</f>
        <v>-135592313637</v>
      </c>
      <c r="F15" s="12"/>
      <c r="G15" s="41"/>
      <c r="H15" s="12"/>
      <c r="I15" s="12"/>
    </row>
    <row r="16" spans="1:9">
      <c r="A16" s="2" t="s">
        <v>34</v>
      </c>
      <c r="B16" s="2"/>
      <c r="C16" s="2"/>
      <c r="D16" s="73"/>
      <c r="E16" s="78">
        <v>-12749322424</v>
      </c>
      <c r="F16" s="39"/>
      <c r="G16" s="13"/>
      <c r="H16" s="13"/>
      <c r="I16" s="13"/>
    </row>
    <row r="17" spans="1:9">
      <c r="A17" s="2" t="s">
        <v>35</v>
      </c>
      <c r="B17" s="2"/>
      <c r="C17" s="2"/>
      <c r="D17" s="73"/>
      <c r="E17" s="78">
        <v>-104793434505</v>
      </c>
      <c r="F17" s="39"/>
      <c r="G17" s="12"/>
      <c r="H17" s="12"/>
      <c r="I17" s="12"/>
    </row>
    <row r="18" spans="1:9">
      <c r="A18" s="14" t="s">
        <v>63</v>
      </c>
      <c r="B18" s="14"/>
      <c r="C18" s="14"/>
      <c r="D18" s="73"/>
      <c r="E18" s="78">
        <f>-7926047409-732629030</f>
        <v>-8658676439</v>
      </c>
      <c r="F18" s="39"/>
      <c r="H18" s="42"/>
    </row>
    <row r="19" spans="1:9">
      <c r="A19" s="2" t="s">
        <v>36</v>
      </c>
      <c r="B19" s="2"/>
      <c r="C19" s="2"/>
      <c r="D19" s="73"/>
      <c r="E19" s="78">
        <v>-9390880269</v>
      </c>
      <c r="F19" s="39"/>
    </row>
    <row r="20" spans="1:9">
      <c r="A20" s="8" t="s">
        <v>37</v>
      </c>
      <c r="B20" s="8"/>
      <c r="C20" s="8"/>
      <c r="D20" s="9"/>
      <c r="E20" s="76">
        <f>E9+E15</f>
        <v>219563629629</v>
      </c>
      <c r="F20" s="15"/>
    </row>
    <row r="21" spans="1:9">
      <c r="A21" s="8" t="s">
        <v>38</v>
      </c>
      <c r="B21" s="8"/>
      <c r="C21" s="8"/>
      <c r="D21" s="9"/>
      <c r="E21" s="76">
        <f>SUM(E22:E23)</f>
        <v>-44386733270</v>
      </c>
      <c r="F21" s="12"/>
    </row>
    <row r="22" spans="1:9">
      <c r="A22" s="2" t="s">
        <v>58</v>
      </c>
      <c r="B22" s="2"/>
      <c r="C22" s="2"/>
      <c r="D22" s="10"/>
      <c r="E22" s="77">
        <v>-48695443282</v>
      </c>
      <c r="F22" s="39"/>
    </row>
    <row r="23" spans="1:9">
      <c r="A23" s="2" t="s">
        <v>59</v>
      </c>
      <c r="B23" s="2"/>
      <c r="C23" s="2"/>
      <c r="D23" s="10"/>
      <c r="E23" s="77">
        <v>4308710012</v>
      </c>
      <c r="F23" s="39"/>
    </row>
    <row r="24" spans="1:9">
      <c r="A24" s="8" t="s">
        <v>39</v>
      </c>
      <c r="B24" s="8"/>
      <c r="C24" s="8"/>
      <c r="D24" s="9"/>
      <c r="E24" s="76">
        <f>E20+E21</f>
        <v>175176896359</v>
      </c>
    </row>
    <row r="25" spans="1:9">
      <c r="A25" s="8" t="s">
        <v>40</v>
      </c>
      <c r="B25" s="8"/>
      <c r="C25" s="8"/>
      <c r="D25" s="9"/>
      <c r="E25" s="76">
        <f>SUM(E26:E27)</f>
        <v>6466322529</v>
      </c>
    </row>
    <row r="26" spans="1:9">
      <c r="A26" s="2" t="s">
        <v>41</v>
      </c>
      <c r="B26" s="2"/>
      <c r="C26" s="2"/>
      <c r="D26" s="73"/>
      <c r="E26" s="78">
        <f>13272360413+16283448020</f>
        <v>29555808433</v>
      </c>
      <c r="F26" s="39"/>
    </row>
    <row r="27" spans="1:9">
      <c r="A27" s="2" t="s">
        <v>42</v>
      </c>
      <c r="B27" s="2"/>
      <c r="C27" s="2"/>
      <c r="D27" s="74"/>
      <c r="E27" s="79">
        <f>-1085975138-22003510766</f>
        <v>-23089485904</v>
      </c>
      <c r="F27" s="39"/>
    </row>
    <row r="28" spans="1:9">
      <c r="A28" s="8" t="s">
        <v>43</v>
      </c>
      <c r="B28" s="8"/>
      <c r="C28" s="8"/>
      <c r="D28" s="9"/>
      <c r="E28" s="76">
        <f>E24+E25</f>
        <v>181643218888</v>
      </c>
      <c r="F28" s="12"/>
    </row>
    <row r="29" spans="1:9">
      <c r="A29" s="8" t="s">
        <v>44</v>
      </c>
      <c r="B29" s="8"/>
      <c r="C29" s="8"/>
      <c r="D29" s="9"/>
      <c r="E29" s="76">
        <f>SUM(E30:E31)</f>
        <v>37756813428</v>
      </c>
      <c r="G29" s="12"/>
    </row>
    <row r="30" spans="1:9">
      <c r="A30" s="2" t="s">
        <v>45</v>
      </c>
      <c r="B30" s="2"/>
      <c r="C30" s="2"/>
      <c r="D30" s="73"/>
      <c r="E30" s="78">
        <f>8888088640+28868724788</f>
        <v>37756813428</v>
      </c>
      <c r="F30" s="39"/>
      <c r="G30" s="12"/>
    </row>
    <row r="31" spans="1:9" hidden="1">
      <c r="A31" s="2" t="s">
        <v>46</v>
      </c>
      <c r="B31" s="2"/>
      <c r="C31" s="2"/>
      <c r="D31" s="10"/>
      <c r="E31" s="77"/>
      <c r="F31" s="12"/>
      <c r="G31" s="12"/>
    </row>
    <row r="32" spans="1:9">
      <c r="A32" s="8" t="s">
        <v>47</v>
      </c>
      <c r="B32" s="8"/>
      <c r="C32" s="8"/>
      <c r="D32" s="75"/>
      <c r="E32" s="80">
        <f>SUM(E33:E37)</f>
        <v>-157656735861</v>
      </c>
      <c r="F32" s="12"/>
    </row>
    <row r="33" spans="1:9">
      <c r="A33" s="2" t="s">
        <v>48</v>
      </c>
      <c r="B33" s="2"/>
      <c r="C33" s="2"/>
      <c r="D33" s="73"/>
      <c r="E33" s="78">
        <v>-64290335978</v>
      </c>
      <c r="F33" s="39"/>
      <c r="H33" s="15"/>
      <c r="I33" s="15"/>
    </row>
    <row r="34" spans="1:9">
      <c r="A34" s="2" t="s">
        <v>49</v>
      </c>
      <c r="B34" s="2"/>
      <c r="C34" s="2"/>
      <c r="D34" s="39"/>
      <c r="E34" s="81">
        <f>-6355534446-18368539466-34353563314-266954381-15045757913-11450982185</f>
        <v>-85841331705</v>
      </c>
      <c r="F34" s="149"/>
      <c r="H34" s="12"/>
    </row>
    <row r="35" spans="1:9">
      <c r="A35" s="2" t="s">
        <v>50</v>
      </c>
      <c r="B35" s="2"/>
      <c r="C35" s="2"/>
      <c r="D35" s="73"/>
      <c r="E35" s="78">
        <v>-6191776027</v>
      </c>
      <c r="F35" s="39"/>
      <c r="H35" s="12"/>
    </row>
    <row r="36" spans="1:9">
      <c r="A36" s="2" t="s">
        <v>51</v>
      </c>
      <c r="B36" s="2"/>
      <c r="C36" s="2"/>
      <c r="D36" s="73"/>
      <c r="E36" s="78">
        <v>-1333292151</v>
      </c>
      <c r="F36" s="39"/>
      <c r="H36" s="15"/>
    </row>
    <row r="37" spans="1:9" hidden="1">
      <c r="A37" s="2" t="s">
        <v>46</v>
      </c>
      <c r="B37" s="2"/>
      <c r="C37" s="2"/>
      <c r="D37" s="10"/>
      <c r="E37" s="77"/>
      <c r="F37" s="12"/>
      <c r="H37" s="12"/>
    </row>
    <row r="38" spans="1:9">
      <c r="A38" s="8" t="s">
        <v>52</v>
      </c>
      <c r="B38" s="8"/>
      <c r="C38" s="8"/>
      <c r="D38" s="9"/>
      <c r="E38" s="76">
        <f>E28+E29+E32</f>
        <v>61743296455</v>
      </c>
      <c r="F38" s="12"/>
    </row>
    <row r="39" spans="1:9">
      <c r="A39" s="8" t="s">
        <v>53</v>
      </c>
      <c r="B39" s="8"/>
      <c r="C39" s="8"/>
      <c r="D39" s="9"/>
      <c r="E39" s="76">
        <f>SUM(E40:E41)</f>
        <v>1617100808</v>
      </c>
      <c r="F39" s="12"/>
    </row>
    <row r="40" spans="1:9">
      <c r="A40" s="2" t="s">
        <v>3</v>
      </c>
      <c r="B40" s="2"/>
      <c r="C40" s="2"/>
      <c r="D40" s="73"/>
      <c r="E40" s="78">
        <f>11866863282-9768076150</f>
        <v>2098787132</v>
      </c>
      <c r="F40" s="39"/>
    </row>
    <row r="41" spans="1:9">
      <c r="A41" s="2" t="s">
        <v>54</v>
      </c>
      <c r="B41" s="2"/>
      <c r="C41" s="2"/>
      <c r="D41" s="73"/>
      <c r="E41" s="78">
        <f>-22965273-458721051</f>
        <v>-481686324</v>
      </c>
      <c r="F41" s="39"/>
      <c r="H41" s="15"/>
    </row>
    <row r="42" spans="1:9">
      <c r="A42" s="8" t="s">
        <v>55</v>
      </c>
      <c r="B42" s="8"/>
      <c r="C42" s="8"/>
      <c r="D42" s="9"/>
      <c r="E42" s="76">
        <f>E38+E39</f>
        <v>63360397263</v>
      </c>
      <c r="H42" s="12"/>
    </row>
    <row r="43" spans="1:9">
      <c r="A43" s="8" t="s">
        <v>56</v>
      </c>
      <c r="B43" s="8"/>
      <c r="C43" s="8"/>
      <c r="D43" s="10"/>
      <c r="E43" s="77">
        <v>0</v>
      </c>
      <c r="H43" s="12"/>
    </row>
    <row r="44" spans="1:9">
      <c r="A44" s="8" t="s">
        <v>57</v>
      </c>
      <c r="B44" s="8"/>
      <c r="C44" s="8"/>
      <c r="D44" s="9"/>
      <c r="E44" s="76">
        <f>SUM(E42:E43)</f>
        <v>63360397263</v>
      </c>
      <c r="H44" s="12"/>
    </row>
    <row r="45" spans="1:9">
      <c r="C45" s="3"/>
      <c r="E45" s="3"/>
    </row>
    <row r="46" spans="1:9">
      <c r="E46" s="15"/>
      <c r="F46" s="12"/>
    </row>
    <row r="47" spans="1:9">
      <c r="C47" s="16"/>
      <c r="E47" s="15"/>
      <c r="F47" s="13"/>
    </row>
    <row r="48" spans="1:9">
      <c r="C48" s="16"/>
      <c r="E48" s="15"/>
      <c r="F48" s="12"/>
    </row>
    <row r="49" spans="3:6">
      <c r="C49" s="17"/>
      <c r="F49" s="12"/>
    </row>
  </sheetData>
  <mergeCells count="1">
    <mergeCell ref="A6:E6"/>
  </mergeCells>
  <printOptions horizontalCentered="1"/>
  <pageMargins left="0.19685039370078741" right="0.19685039370078741" top="0.19685039370078741" bottom="0.19685039370078741" header="0.31496062992125984" footer="0.31496062992125984"/>
  <pageSetup scale="8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baseColWidth="10" defaultColWidth="11.42578125" defaultRowHeight="12.75"/>
  <cols>
    <col min="1" max="2" width="11.42578125" style="1"/>
    <col min="3" max="3" width="11.42578125" style="1" customWidth="1"/>
    <col min="4" max="8" width="16.42578125" style="1" customWidth="1"/>
    <col min="9" max="9" width="19.42578125" style="1" customWidth="1"/>
    <col min="10" max="10" width="23.140625" style="1" customWidth="1"/>
    <col min="11" max="11" width="11.42578125" style="1"/>
    <col min="12" max="12" width="18.7109375" style="1" bestFit="1" customWidth="1"/>
    <col min="13" max="16384" width="11.42578125" style="1"/>
  </cols>
  <sheetData>
    <row r="1" spans="1:10">
      <c r="A1" s="2"/>
      <c r="B1" s="3"/>
      <c r="C1" s="4"/>
      <c r="D1" s="3"/>
    </row>
    <row r="2" spans="1:10">
      <c r="A2" s="2"/>
      <c r="B2" s="3"/>
      <c r="C2" s="4"/>
      <c r="D2" s="3"/>
    </row>
    <row r="3" spans="1:10">
      <c r="A3" s="2"/>
      <c r="B3" s="3"/>
      <c r="C3" s="4"/>
      <c r="D3" s="3"/>
    </row>
    <row r="4" spans="1:10">
      <c r="A4" s="2"/>
      <c r="B4" s="3"/>
      <c r="C4" s="4"/>
      <c r="D4" s="3"/>
    </row>
    <row r="5" spans="1:10">
      <c r="A5" s="2"/>
      <c r="B5" s="3"/>
      <c r="C5" s="4"/>
      <c r="D5" s="3"/>
    </row>
    <row r="6" spans="1:10" ht="26.25">
      <c r="A6" s="176" t="s">
        <v>179</v>
      </c>
      <c r="B6" s="176"/>
      <c r="C6" s="176"/>
      <c r="D6" s="176"/>
      <c r="E6" s="176"/>
      <c r="F6" s="176"/>
      <c r="G6" s="176"/>
      <c r="H6" s="176"/>
      <c r="I6" s="176"/>
      <c r="J6" s="176"/>
    </row>
    <row r="7" spans="1:10" ht="15.75">
      <c r="A7" s="171" t="s">
        <v>206</v>
      </c>
      <c r="B7" s="171"/>
      <c r="C7" s="171"/>
      <c r="D7" s="171"/>
      <c r="E7" s="171"/>
      <c r="F7" s="171"/>
      <c r="G7" s="72">
        <f>+'3. ESTADO DE RESULTADO'!E8</f>
        <v>45565</v>
      </c>
    </row>
    <row r="8" spans="1:10">
      <c r="A8" s="177" t="s">
        <v>180</v>
      </c>
      <c r="B8" s="177"/>
      <c r="C8" s="177"/>
      <c r="D8" s="177"/>
      <c r="E8" s="177"/>
      <c r="F8" s="177"/>
      <c r="G8" s="177"/>
      <c r="H8" s="177"/>
      <c r="I8" s="177"/>
      <c r="J8" s="177"/>
    </row>
    <row r="9" spans="1:10" ht="13.5" thickBot="1"/>
    <row r="10" spans="1:10" ht="13.5" thickBot="1">
      <c r="A10" s="180" t="s">
        <v>217</v>
      </c>
      <c r="B10" s="180"/>
      <c r="C10" s="180"/>
      <c r="D10" s="178" t="s">
        <v>220</v>
      </c>
      <c r="E10" s="178"/>
      <c r="F10" s="178" t="s">
        <v>221</v>
      </c>
      <c r="G10" s="178"/>
      <c r="H10" s="178"/>
      <c r="I10" s="100" t="s">
        <v>225</v>
      </c>
      <c r="J10" s="179" t="s">
        <v>227</v>
      </c>
    </row>
    <row r="11" spans="1:10" ht="13.5" thickBot="1">
      <c r="A11" s="180"/>
      <c r="B11" s="180"/>
      <c r="C11" s="180"/>
      <c r="D11" s="99" t="s">
        <v>218</v>
      </c>
      <c r="E11" s="99" t="s">
        <v>219</v>
      </c>
      <c r="F11" s="99" t="s">
        <v>222</v>
      </c>
      <c r="G11" s="99" t="s">
        <v>223</v>
      </c>
      <c r="H11" s="99" t="s">
        <v>224</v>
      </c>
      <c r="I11" s="101" t="s">
        <v>226</v>
      </c>
      <c r="J11" s="179"/>
    </row>
    <row r="12" spans="1:10" s="106" customFormat="1" ht="23.25" customHeight="1" thickBot="1">
      <c r="A12" s="102" t="s">
        <v>207</v>
      </c>
      <c r="B12" s="103"/>
      <c r="C12" s="104"/>
      <c r="D12" s="105">
        <f>+D22</f>
        <v>503352373885</v>
      </c>
      <c r="E12" s="105">
        <f t="shared" ref="E12:J12" si="0">+E22</f>
        <v>-49296047698</v>
      </c>
      <c r="F12" s="105">
        <f t="shared" si="0"/>
        <v>84774762028</v>
      </c>
      <c r="G12" s="105">
        <f t="shared" si="0"/>
        <v>117251023011</v>
      </c>
      <c r="H12" s="105">
        <f t="shared" si="0"/>
        <v>41005975628</v>
      </c>
      <c r="I12" s="105">
        <f>+I22</f>
        <v>91099878621</v>
      </c>
      <c r="J12" s="119">
        <f t="shared" si="0"/>
        <v>788187965475</v>
      </c>
    </row>
    <row r="13" spans="1:10" s="106" customFormat="1" ht="23.25" customHeight="1">
      <c r="A13" s="116" t="s">
        <v>208</v>
      </c>
      <c r="B13" s="110"/>
      <c r="C13" s="111"/>
      <c r="D13" s="107"/>
      <c r="E13" s="107"/>
      <c r="F13" s="107"/>
      <c r="G13" s="107"/>
      <c r="H13" s="107"/>
      <c r="I13" s="107"/>
      <c r="J13" s="120">
        <f>+SUM(D13:I13)</f>
        <v>0</v>
      </c>
    </row>
    <row r="14" spans="1:10" s="106" customFormat="1" ht="23.25" customHeight="1">
      <c r="A14" s="117" t="s">
        <v>209</v>
      </c>
      <c r="B14" s="112"/>
      <c r="C14" s="113"/>
      <c r="D14" s="108">
        <v>42392919901</v>
      </c>
      <c r="E14" s="108"/>
      <c r="F14" s="108"/>
      <c r="G14" s="108"/>
      <c r="H14" s="108"/>
      <c r="I14" s="108"/>
      <c r="J14" s="121">
        <f t="shared" ref="J14:J20" si="1">+SUM(D14:I14)</f>
        <v>42392919901</v>
      </c>
    </row>
    <row r="15" spans="1:10" s="106" customFormat="1" ht="23.25" customHeight="1">
      <c r="A15" s="117" t="s">
        <v>210</v>
      </c>
      <c r="B15" s="112"/>
      <c r="C15" s="113"/>
      <c r="D15" s="108"/>
      <c r="E15" s="108">
        <v>-13213611134</v>
      </c>
      <c r="F15" s="108"/>
      <c r="G15" s="108"/>
      <c r="H15" s="108"/>
      <c r="I15" s="108"/>
      <c r="J15" s="121">
        <f t="shared" si="1"/>
        <v>-13213611134</v>
      </c>
    </row>
    <row r="16" spans="1:10" s="106" customFormat="1" ht="23.25" customHeight="1">
      <c r="A16" s="117" t="s">
        <v>211</v>
      </c>
      <c r="B16" s="112"/>
      <c r="C16" s="113"/>
      <c r="D16" s="108"/>
      <c r="E16" s="108"/>
      <c r="F16" s="108">
        <v>9109987862</v>
      </c>
      <c r="G16" s="108"/>
      <c r="H16" s="108"/>
      <c r="I16" s="108"/>
      <c r="J16" s="121">
        <f t="shared" si="1"/>
        <v>9109987862</v>
      </c>
    </row>
    <row r="17" spans="1:12" s="106" customFormat="1" ht="23.25" customHeight="1">
      <c r="A17" s="117" t="s">
        <v>212</v>
      </c>
      <c r="B17" s="112"/>
      <c r="C17" s="113"/>
      <c r="D17" s="108"/>
      <c r="E17" s="108"/>
      <c r="F17" s="108"/>
      <c r="G17" s="108">
        <v>27329963586</v>
      </c>
      <c r="H17" s="108"/>
      <c r="I17" s="108"/>
      <c r="J17" s="121">
        <f t="shared" si="1"/>
        <v>27329963586</v>
      </c>
    </row>
    <row r="18" spans="1:12" s="106" customFormat="1" ht="23.25" customHeight="1">
      <c r="A18" s="117" t="s">
        <v>213</v>
      </c>
      <c r="B18" s="112"/>
      <c r="C18" s="113"/>
      <c r="D18" s="108"/>
      <c r="E18" s="108"/>
      <c r="F18" s="108"/>
      <c r="G18" s="108"/>
      <c r="H18" s="108">
        <v>-7887642</v>
      </c>
      <c r="I18" s="108"/>
      <c r="J18" s="121">
        <f t="shared" si="1"/>
        <v>-7887642</v>
      </c>
      <c r="L18" s="150"/>
    </row>
    <row r="19" spans="1:12" s="106" customFormat="1" ht="23.25" customHeight="1">
      <c r="A19" s="117" t="s">
        <v>214</v>
      </c>
      <c r="B19" s="112"/>
      <c r="C19" s="113"/>
      <c r="D19" s="108"/>
      <c r="E19" s="108"/>
      <c r="F19" s="108"/>
      <c r="G19" s="108"/>
      <c r="H19" s="108"/>
      <c r="I19" s="108">
        <v>-91099878621</v>
      </c>
      <c r="J19" s="121">
        <f t="shared" si="1"/>
        <v>-91099878621</v>
      </c>
      <c r="L19" s="150"/>
    </row>
    <row r="20" spans="1:12" s="106" customFormat="1" ht="23.25" customHeight="1" thickBot="1">
      <c r="A20" s="118" t="s">
        <v>215</v>
      </c>
      <c r="B20" s="114"/>
      <c r="C20" s="115"/>
      <c r="D20" s="109"/>
      <c r="E20" s="109"/>
      <c r="F20" s="109"/>
      <c r="G20" s="109"/>
      <c r="H20" s="109"/>
      <c r="I20" s="109">
        <v>63360397263</v>
      </c>
      <c r="J20" s="122">
        <f t="shared" si="1"/>
        <v>63360397263</v>
      </c>
      <c r="L20" s="150"/>
    </row>
    <row r="21" spans="1:12" s="106" customFormat="1" ht="23.25" customHeight="1" thickBot="1">
      <c r="A21" s="102" t="s">
        <v>228</v>
      </c>
      <c r="B21" s="103"/>
      <c r="C21" s="104"/>
      <c r="D21" s="105">
        <f>+SUM(D12:D20)</f>
        <v>545745293786</v>
      </c>
      <c r="E21" s="105">
        <f>+SUM(E12:E20)</f>
        <v>-62509658832</v>
      </c>
      <c r="F21" s="105">
        <f t="shared" ref="F21:J21" si="2">+SUM(F12:F20)</f>
        <v>93884749890</v>
      </c>
      <c r="G21" s="105">
        <f t="shared" si="2"/>
        <v>144580986597</v>
      </c>
      <c r="H21" s="105">
        <f t="shared" si="2"/>
        <v>40998087986</v>
      </c>
      <c r="I21" s="105">
        <f>+SUM(I12:I20)</f>
        <v>63360397263</v>
      </c>
      <c r="J21" s="119">
        <f t="shared" si="2"/>
        <v>826059856690</v>
      </c>
      <c r="L21" s="150"/>
    </row>
    <row r="22" spans="1:12" s="106" customFormat="1" ht="23.25" customHeight="1" thickBot="1">
      <c r="A22" s="102" t="s">
        <v>216</v>
      </c>
      <c r="B22" s="103"/>
      <c r="C22" s="104"/>
      <c r="D22" s="105">
        <v>503352373885</v>
      </c>
      <c r="E22" s="105">
        <v>-49296047698</v>
      </c>
      <c r="F22" s="105">
        <v>84774762028</v>
      </c>
      <c r="G22" s="105">
        <v>117251023011</v>
      </c>
      <c r="H22" s="105">
        <v>41005975628</v>
      </c>
      <c r="I22" s="105">
        <v>91099878621</v>
      </c>
      <c r="J22" s="119">
        <v>788187965475</v>
      </c>
    </row>
    <row r="23" spans="1:12">
      <c r="A23" s="88"/>
    </row>
    <row r="24" spans="1:12">
      <c r="A24" s="88"/>
    </row>
    <row r="25" spans="1:12">
      <c r="A25" s="88"/>
    </row>
    <row r="26" spans="1:12">
      <c r="A26" s="88"/>
    </row>
    <row r="27" spans="1:12">
      <c r="A27" s="88"/>
    </row>
    <row r="28" spans="1:12">
      <c r="A28" s="88"/>
    </row>
    <row r="29" spans="1:12">
      <c r="A29" s="88"/>
    </row>
  </sheetData>
  <mergeCells count="7">
    <mergeCell ref="A7:F7"/>
    <mergeCell ref="A6:J6"/>
    <mergeCell ref="A8:J8"/>
    <mergeCell ref="D10:E10"/>
    <mergeCell ref="F10:H10"/>
    <mergeCell ref="J10:J11"/>
    <mergeCell ref="A10:C11"/>
  </mergeCells>
  <printOptions horizontalCentered="1"/>
  <pageMargins left="0.39370078740157483" right="0.39370078740157483" top="0.74803149606299213" bottom="0.74803149606299213" header="0.31496062992125984" footer="0.31496062992125984"/>
  <pageSetup scale="6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baseColWidth="10" defaultColWidth="11.42578125" defaultRowHeight="12.75"/>
  <cols>
    <col min="1" max="5" width="11.42578125" style="1"/>
    <col min="6" max="6" width="11.85546875" style="1" bestFit="1" customWidth="1"/>
    <col min="7" max="7" width="11.42578125" style="1"/>
    <col min="8" max="9" width="15.28515625" style="1" bestFit="1" customWidth="1"/>
    <col min="10" max="10" width="11.42578125" style="1"/>
    <col min="11" max="11" width="14.28515625" style="1" bestFit="1" customWidth="1"/>
    <col min="12" max="16384" width="11.42578125" style="1"/>
  </cols>
  <sheetData>
    <row r="1" spans="1:11">
      <c r="A1" s="2"/>
      <c r="B1" s="3"/>
      <c r="C1" s="4"/>
      <c r="D1" s="3"/>
    </row>
    <row r="2" spans="1:11">
      <c r="A2" s="2"/>
      <c r="B2" s="3"/>
      <c r="C2" s="4"/>
      <c r="D2" s="3"/>
    </row>
    <row r="3" spans="1:11">
      <c r="A3" s="2"/>
      <c r="B3" s="3"/>
      <c r="C3" s="4"/>
      <c r="D3" s="3"/>
    </row>
    <row r="4" spans="1:11">
      <c r="A4" s="2"/>
      <c r="B4" s="3"/>
      <c r="C4" s="4"/>
      <c r="D4" s="3"/>
    </row>
    <row r="5" spans="1:11">
      <c r="A5" s="2"/>
      <c r="B5" s="3"/>
      <c r="C5" s="4"/>
      <c r="D5" s="3"/>
    </row>
    <row r="6" spans="1:11" ht="26.25">
      <c r="A6" s="176" t="s">
        <v>181</v>
      </c>
      <c r="B6" s="176"/>
      <c r="C6" s="176"/>
      <c r="D6" s="176"/>
      <c r="E6" s="176"/>
      <c r="F6" s="176"/>
      <c r="G6" s="176"/>
      <c r="H6" s="176"/>
      <c r="I6" s="176"/>
    </row>
    <row r="7" spans="1:11" ht="15.75">
      <c r="A7" s="171" t="s">
        <v>206</v>
      </c>
      <c r="B7" s="171"/>
      <c r="C7" s="171"/>
      <c r="D7" s="171"/>
      <c r="E7" s="171"/>
      <c r="F7" s="72">
        <f>+'3. ESTADO DE RESULTADO'!E8</f>
        <v>45565</v>
      </c>
    </row>
    <row r="8" spans="1:11">
      <c r="A8" s="177" t="s">
        <v>180</v>
      </c>
      <c r="B8" s="177"/>
      <c r="C8" s="177"/>
      <c r="D8" s="177"/>
      <c r="E8" s="177"/>
      <c r="F8" s="177"/>
      <c r="G8" s="177"/>
      <c r="H8" s="177"/>
      <c r="I8" s="177"/>
    </row>
    <row r="9" spans="1:11" ht="13.5" thickBot="1"/>
    <row r="10" spans="1:11" ht="13.5" thickBot="1">
      <c r="H10" s="90">
        <f>+F7</f>
        <v>45565</v>
      </c>
      <c r="I10" s="90">
        <v>45291</v>
      </c>
    </row>
    <row r="11" spans="1:11">
      <c r="A11" s="139" t="s">
        <v>182</v>
      </c>
      <c r="B11" s="140"/>
      <c r="C11" s="140"/>
      <c r="D11" s="140"/>
      <c r="E11" s="140"/>
      <c r="F11" s="140"/>
      <c r="G11" s="140"/>
      <c r="H11" s="89"/>
      <c r="I11" s="128"/>
      <c r="K11"/>
    </row>
    <row r="12" spans="1:11">
      <c r="A12" s="129" t="s">
        <v>183</v>
      </c>
      <c r="H12" s="130">
        <v>171849333798</v>
      </c>
      <c r="I12" s="131">
        <v>218855780023</v>
      </c>
    </row>
    <row r="13" spans="1:11">
      <c r="A13" s="129" t="s">
        <v>184</v>
      </c>
      <c r="H13" s="130">
        <v>-9390880269</v>
      </c>
      <c r="I13" s="131">
        <v>-28903361</v>
      </c>
    </row>
    <row r="14" spans="1:11">
      <c r="A14" s="129" t="s">
        <v>185</v>
      </c>
      <c r="H14" s="130">
        <v>-67356059654</v>
      </c>
      <c r="I14" s="131">
        <v>-60629869669</v>
      </c>
    </row>
    <row r="15" spans="1:11">
      <c r="A15" s="129"/>
      <c r="H15" s="89"/>
      <c r="I15" s="128"/>
    </row>
    <row r="16" spans="1:11">
      <c r="A16" s="127" t="s">
        <v>186</v>
      </c>
      <c r="B16" s="132"/>
      <c r="C16" s="132"/>
      <c r="D16" s="132"/>
      <c r="E16" s="132"/>
      <c r="H16" s="133">
        <f>+SUM(H12:H14)</f>
        <v>95102393875</v>
      </c>
      <c r="I16" s="134">
        <f>+SUM(I12:I14)</f>
        <v>158197006993</v>
      </c>
    </row>
    <row r="17" spans="1:9">
      <c r="A17" s="129"/>
      <c r="H17" s="89"/>
      <c r="I17" s="128"/>
    </row>
    <row r="18" spans="1:9">
      <c r="A18" s="129" t="s">
        <v>187</v>
      </c>
      <c r="H18" s="130">
        <v>-24837670068</v>
      </c>
      <c r="I18" s="131">
        <v>-14777063054</v>
      </c>
    </row>
    <row r="19" spans="1:9">
      <c r="A19" s="129" t="s">
        <v>188</v>
      </c>
      <c r="H19" s="130">
        <v>-107477902872</v>
      </c>
      <c r="I19" s="131">
        <v>-169482534981</v>
      </c>
    </row>
    <row r="20" spans="1:9">
      <c r="A20" s="129" t="s">
        <v>189</v>
      </c>
      <c r="H20" s="130">
        <v>-13839284437</v>
      </c>
      <c r="I20" s="131">
        <v>-20462023705</v>
      </c>
    </row>
    <row r="21" spans="1:9">
      <c r="A21" s="135"/>
      <c r="B21" s="136"/>
      <c r="C21" s="136"/>
      <c r="D21" s="136"/>
      <c r="E21" s="136"/>
      <c r="F21" s="136"/>
      <c r="G21" s="136"/>
      <c r="H21" s="137"/>
      <c r="I21" s="138"/>
    </row>
    <row r="22" spans="1:9">
      <c r="A22" s="91" t="s">
        <v>190</v>
      </c>
      <c r="B22" s="92"/>
      <c r="C22" s="92"/>
      <c r="D22" s="92"/>
      <c r="E22" s="92"/>
      <c r="F22" s="92"/>
      <c r="G22" s="92"/>
      <c r="H22" s="93">
        <f>+H16+SUM(H18:H20)</f>
        <v>-51052463502</v>
      </c>
      <c r="I22" s="94">
        <f>+I16+SUM(I18:I20)</f>
        <v>-46524614747</v>
      </c>
    </row>
    <row r="23" spans="1:9">
      <c r="A23" s="141"/>
      <c r="B23" s="140"/>
      <c r="C23" s="140"/>
      <c r="D23" s="140"/>
      <c r="E23" s="140"/>
      <c r="F23" s="140"/>
      <c r="G23" s="140"/>
      <c r="H23" s="142"/>
      <c r="I23" s="143"/>
    </row>
    <row r="24" spans="1:9">
      <c r="A24" s="127" t="s">
        <v>191</v>
      </c>
      <c r="H24" s="89"/>
      <c r="I24" s="128"/>
    </row>
    <row r="25" spans="1:9">
      <c r="A25" s="129" t="s">
        <v>192</v>
      </c>
      <c r="H25" s="130">
        <v>-13469384545</v>
      </c>
      <c r="I25" s="131">
        <v>-65072343794</v>
      </c>
    </row>
    <row r="26" spans="1:9">
      <c r="A26" s="129" t="s">
        <v>193</v>
      </c>
      <c r="H26" s="89">
        <v>-177138072</v>
      </c>
      <c r="I26" s="128">
        <v>0</v>
      </c>
    </row>
    <row r="27" spans="1:9">
      <c r="A27" s="129" t="s">
        <v>194</v>
      </c>
      <c r="H27" s="130">
        <v>2763856117</v>
      </c>
      <c r="I27" s="131">
        <v>8819823469</v>
      </c>
    </row>
    <row r="28" spans="1:9">
      <c r="A28" s="129" t="s">
        <v>195</v>
      </c>
      <c r="H28" s="130">
        <v>-7820175102</v>
      </c>
      <c r="I28" s="131">
        <v>-2796614622</v>
      </c>
    </row>
    <row r="29" spans="1:9">
      <c r="A29" s="129"/>
      <c r="H29" s="89"/>
      <c r="I29" s="128"/>
    </row>
    <row r="30" spans="1:9">
      <c r="A30" s="91" t="s">
        <v>196</v>
      </c>
      <c r="B30" s="92"/>
      <c r="C30" s="92"/>
      <c r="D30" s="92"/>
      <c r="E30" s="92"/>
      <c r="F30" s="92"/>
      <c r="G30" s="92"/>
      <c r="H30" s="93">
        <f>+SUM(H25:H28)</f>
        <v>-18702841602</v>
      </c>
      <c r="I30" s="94">
        <f>+SUM(I25:I28)</f>
        <v>-59049134947</v>
      </c>
    </row>
    <row r="31" spans="1:9">
      <c r="A31" s="129"/>
      <c r="H31" s="89"/>
      <c r="I31" s="128"/>
    </row>
    <row r="32" spans="1:9">
      <c r="A32" s="127" t="s">
        <v>197</v>
      </c>
      <c r="B32" s="132"/>
      <c r="C32" s="132"/>
      <c r="D32" s="132"/>
      <c r="E32" s="132"/>
      <c r="F32" s="132"/>
      <c r="G32" s="132"/>
      <c r="H32" s="144"/>
      <c r="I32" s="145"/>
    </row>
    <row r="33" spans="1:9">
      <c r="A33" s="129" t="s">
        <v>198</v>
      </c>
      <c r="H33" s="130">
        <v>2236180603</v>
      </c>
      <c r="I33" s="131">
        <v>3537556778</v>
      </c>
    </row>
    <row r="34" spans="1:9">
      <c r="A34" s="129" t="s">
        <v>199</v>
      </c>
      <c r="H34" s="130">
        <v>2298418090</v>
      </c>
      <c r="I34" s="131">
        <v>21825516479</v>
      </c>
    </row>
    <row r="35" spans="1:9">
      <c r="A35" s="129" t="s">
        <v>200</v>
      </c>
      <c r="H35" s="130">
        <v>157444016836</v>
      </c>
      <c r="I35" s="131">
        <v>178477995854</v>
      </c>
    </row>
    <row r="36" spans="1:9">
      <c r="A36" s="129" t="s">
        <v>201</v>
      </c>
      <c r="H36" s="130">
        <v>7470576334</v>
      </c>
      <c r="I36" s="131">
        <v>16163321449</v>
      </c>
    </row>
    <row r="37" spans="1:9">
      <c r="A37" s="129"/>
      <c r="H37" s="89"/>
      <c r="I37" s="128"/>
    </row>
    <row r="38" spans="1:9">
      <c r="A38" s="91" t="s">
        <v>202</v>
      </c>
      <c r="B38" s="92"/>
      <c r="C38" s="92"/>
      <c r="D38" s="92"/>
      <c r="E38" s="92"/>
      <c r="F38" s="92"/>
      <c r="G38" s="92"/>
      <c r="H38" s="93">
        <f>+SUM(H33:H36)</f>
        <v>169449191863</v>
      </c>
      <c r="I38" s="94">
        <f>+SUM(I33:I36)</f>
        <v>220004390560</v>
      </c>
    </row>
    <row r="39" spans="1:9" ht="13.5" thickBot="1">
      <c r="A39" s="146"/>
      <c r="B39" s="146"/>
      <c r="C39" s="146"/>
      <c r="D39" s="146"/>
      <c r="E39" s="146"/>
      <c r="F39" s="146"/>
      <c r="G39" s="146"/>
      <c r="H39" s="147"/>
      <c r="I39" s="147"/>
    </row>
    <row r="40" spans="1:9" ht="13.5" thickBot="1">
      <c r="A40" s="123" t="s">
        <v>205</v>
      </c>
      <c r="B40" s="124"/>
      <c r="C40" s="124"/>
      <c r="D40" s="124"/>
      <c r="E40" s="124"/>
      <c r="F40" s="124"/>
      <c r="G40" s="124"/>
      <c r="H40" s="125">
        <f>+H22+H30+H38</f>
        <v>99693886759</v>
      </c>
      <c r="I40" s="126">
        <f>+I22+I30+I38</f>
        <v>114430640866</v>
      </c>
    </row>
    <row r="41" spans="1:9" ht="13.5" thickBot="1">
      <c r="H41" s="89"/>
      <c r="I41" s="89"/>
    </row>
    <row r="42" spans="1:9" ht="13.5" thickBot="1">
      <c r="A42" s="123" t="s">
        <v>203</v>
      </c>
      <c r="B42" s="124"/>
      <c r="C42" s="124"/>
      <c r="D42" s="124"/>
      <c r="E42" s="124"/>
      <c r="F42" s="124"/>
      <c r="G42" s="124"/>
      <c r="H42" s="125">
        <v>671892689273</v>
      </c>
      <c r="I42" s="126">
        <v>557462048407</v>
      </c>
    </row>
    <row r="43" spans="1:9" ht="13.5" thickBot="1">
      <c r="H43" s="89"/>
      <c r="I43" s="89"/>
    </row>
    <row r="44" spans="1:9" ht="14.25" thickTop="1" thickBot="1">
      <c r="A44" s="95" t="s">
        <v>204</v>
      </c>
      <c r="B44" s="96"/>
      <c r="C44" s="96"/>
      <c r="D44" s="96"/>
      <c r="E44" s="96"/>
      <c r="F44" s="96"/>
      <c r="G44" s="96"/>
      <c r="H44" s="97">
        <f>+H40+H42</f>
        <v>771586576032</v>
      </c>
      <c r="I44" s="98">
        <f>+I40+I42</f>
        <v>671892689273</v>
      </c>
    </row>
    <row r="45" spans="1:9" ht="13.5" thickTop="1"/>
  </sheetData>
  <mergeCells count="3">
    <mergeCell ref="A6:I6"/>
    <mergeCell ref="A7:E7"/>
    <mergeCell ref="A8:I8"/>
  </mergeCells>
  <pageMargins left="0.70866141732283472" right="0.70866141732283472" top="0.74803149606299213" bottom="0.74803149606299213" header="0.31496062992125984" footer="0.31496062992125984"/>
  <pageSetup scale="80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8" Type="http://schemas.openxmlformats.org/package/2006/relationships/digital-signature/signature" Target="sig7.xml"/><Relationship Id="rId13" Type="http://schemas.openxmlformats.org/package/2006/relationships/digital-signature/signature" Target="sig12.xml"/><Relationship Id="rId18" Type="http://schemas.openxmlformats.org/package/2006/relationships/digital-signature/signature" Target="sig17.xml"/><Relationship Id="rId26" Type="http://schemas.openxmlformats.org/package/2006/relationships/digital-signature/signature" Target="sig25.xml"/><Relationship Id="rId3" Type="http://schemas.openxmlformats.org/package/2006/relationships/digital-signature/signature" Target="sig3.xml"/><Relationship Id="rId21" Type="http://schemas.openxmlformats.org/package/2006/relationships/digital-signature/signature" Target="sig20.xml"/><Relationship Id="rId7" Type="http://schemas.openxmlformats.org/package/2006/relationships/digital-signature/signature" Target="sig6.xml"/><Relationship Id="rId12" Type="http://schemas.openxmlformats.org/package/2006/relationships/digital-signature/signature" Target="sig11.xml"/><Relationship Id="rId17" Type="http://schemas.openxmlformats.org/package/2006/relationships/digital-signature/signature" Target="sig16.xml"/><Relationship Id="rId25" Type="http://schemas.openxmlformats.org/package/2006/relationships/digital-signature/signature" Target="sig24.xml"/><Relationship Id="rId2" Type="http://schemas.openxmlformats.org/package/2006/relationships/digital-signature/signature" Target="sig2.xml"/><Relationship Id="rId16" Type="http://schemas.openxmlformats.org/package/2006/relationships/digital-signature/signature" Target="sig15.xml"/><Relationship Id="rId20" Type="http://schemas.openxmlformats.org/package/2006/relationships/digital-signature/signature" Target="sig19.xml"/><Relationship Id="rId6" Type="http://schemas.openxmlformats.org/package/2006/relationships/digital-signature/signature" Target="sig1.xml"/><Relationship Id="rId11" Type="http://schemas.openxmlformats.org/package/2006/relationships/digital-signature/signature" Target="sig10.xml"/><Relationship Id="rId24" Type="http://schemas.openxmlformats.org/package/2006/relationships/digital-signature/signature" Target="sig23.xml"/><Relationship Id="rId5" Type="http://schemas.openxmlformats.org/package/2006/relationships/digital-signature/signature" Target="sig5.xml"/><Relationship Id="rId15" Type="http://schemas.openxmlformats.org/package/2006/relationships/digital-signature/signature" Target="sig14.xml"/><Relationship Id="rId23" Type="http://schemas.openxmlformats.org/package/2006/relationships/digital-signature/signature" Target="sig22.xml"/><Relationship Id="rId10" Type="http://schemas.openxmlformats.org/package/2006/relationships/digital-signature/signature" Target="sig9.xml"/><Relationship Id="rId19" Type="http://schemas.openxmlformats.org/package/2006/relationships/digital-signature/signature" Target="sig18.xml"/><Relationship Id="rId4" Type="http://schemas.openxmlformats.org/package/2006/relationships/digital-signature/signature" Target="sig4.xml"/><Relationship Id="rId9" Type="http://schemas.openxmlformats.org/package/2006/relationships/digital-signature/signature" Target="sig8.xml"/><Relationship Id="rId14" Type="http://schemas.openxmlformats.org/package/2006/relationships/digital-signature/signature" Target="sig13.xml"/><Relationship Id="rId22" Type="http://schemas.openxmlformats.org/package/2006/relationships/digital-signature/signature" Target="sig21.xml"/><Relationship Id="rId27" Type="http://schemas.openxmlformats.org/package/2006/relationships/digital-signature/signature" Target="sig26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7c5PpFhMipPiJzNBzvWk4uiDaq/sWQE0pgjlLnycYEA=</DigestValue>
    </Reference>
    <Reference Type="http://www.w3.org/2000/09/xmldsig#Object" URI="#idOfficeObject">
      <DigestMethod Algorithm="http://www.w3.org/2001/04/xmlenc#sha256"/>
      <DigestValue>7sY2AepeOTL8L/A8iDXMC08usH8Xd8pFUYQLgpIpdb8=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zLx7HNXciJTwyLpo3CdxQMhe9HV6ukMzjDhiFPPNDQw=</DigestValue>
    </Reference>
    <Reference Type="http://www.w3.org/2000/09/xmldsig#Object" URI="#idValidSigLnImg">
      <DigestMethod Algorithm="http://www.w3.org/2001/04/xmlenc#sha256"/>
      <DigestValue>QNmkvQsf2NEi/+4C9Ai7nlsbCzZgBzkbcx7ZjjbpcRc=</DigestValue>
    </Reference>
    <Reference Type="http://www.w3.org/2000/09/xmldsig#Object" URI="#idInvalidSigLnImg">
      <DigestMethod Algorithm="http://www.w3.org/2001/04/xmlenc#sha256"/>
      <DigestValue>s0EG53fZZxyBC/TuZmEkBkkTxAAZ1ezpyhuj3ePHo9I=</DigestValue>
    </Reference>
  </SignedInfo>
  <SignatureValue>uARiy7XaffsoYqSKQ1mhMI4LjZwtU6XjqaG6LybCbTJ2Q1Lt3KNE6PNPCDDUwaSPAM8znx2Ko/Ql
JyQrqPPcS8MKUpg1zdOj0wHQK+EzC7FXHGsKOykIU0of3YDz+e55/QZRs4TCrNAY/oQvVDQpbNk+
AQPZKtwdWesWXPGiVh/s5XCRao2AR1R1oqbon5xfhsfDbftmN1eone7a2jFp4tZQwCgtXoVGE5Mq
94VfoDZb6chcJAh03hEl2rkxgStLHz6ZczX/PYGbWs83dwnYAholEaVmK1QNmGmmjO++OZ5Ht9ZK
99rdbPJv0hw6v7IAYAy0NAuUsa8Dmw06C5gYyg==</SignatureValue>
  <KeyInfo>
    <X509Data>
      <X509Certificate>MIIIlDCCBnygAwIBAgIIQ/or+SZBgcMwDQYJKoZIhvcNAQELBQAwWjEaMBgGA1UEAwwRQ0EtRE9DVU1FTlRBIFMuQS4xFjAUBgNVBAUTDVJVQzgwMDUwMTcyLTExFzAVBgNVBAoMDkRPQ1VNRU5UQSBTLkEuMQswCQYDVQQGEwJQWTAeFw0yMzA5MTMxNTM4MDBaFw0yNTA5MTIxNTM4MDBaMIHEMSkwJwYDVQQDDCBDQVJMT1MgQUxCRVJUTyBWRUxBWlFVRVogTVVSRE9DSDERMA8GA1UEBRMIQ0k0MDkwOTExFzAVBgNVBCoMDkNBUkxPUyBBTEJFUlRPMRowGAYDVQQEDBFWRUxBWlFVRVogTVVSRE9DSDELMAkGA1UECwwCRjIxNTAzBgNVBAoMLENFUlRJRklDQURPIENVQUxJRklDQURPIERFIEZJUk1BIEVMRUNUUk9OSUNBMQswCQYDVQQGEwJQWTCCASIwDQYJKoZIhvcNAQEBBQADggEPADCCAQoCggEBAPjI+zVqc8SDL5K7CZJWLYFWd4Nlrm9190qQSKn25gPKbclCpLDsBwN/4XOdCiZwtd1Z4T7r6TRye1ZjvyXT6ASWNopHtOf8evQIN8rBrfioe6WqbdsmsqISVyHmDx62nB+hiSdRqVAdozwQmc8bli1X5tTuvc2XjHeSgd6Ug1tPRbyzpPp9w1W/a707ag/qn7J+6B1fIJ3+H2b/WTnhPGhb3XRhc6YkDxnAnPsxYzoMy/wqAp3P/hp95XDNSntY3KmxBGqZpic74wpQYJ6j2lhC8MmomUum5KWWFAZ6F57TEIWO7yIN2dmdzzbbh4E+2v/3X6ArKeEOMjvezgnW0u8CAwEAAaOCA/EwggPtMAwGA1UdEwEB/wQCMAAwHwYDVR0jBBgwFoAUoT2FK83YLJYfOQIMn1M7WNiVC3swgZQGCCsGAQUFBwEBBIGHMIGEMFUGCCsGAQUFBzAChklodHRwczovL3d3dy5kaWdpdG8uY29tLnB5L3VwbG9hZHMvY2VydGlmaWNhZG8tZG9jdW1lbnRhLXNhLTE1MzUxMTc3NzEuY3J0MCsGCCsGAQUFBzABhh9odHRwczovL3d3dy5kaWdpdG8uY29tLnB5L29jc3AvMFQGA1UdEQRNMEuBHWNhcmxvc2F2ZWxhenF1ZXpt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ET+AMFDciApgnGHBUlbwUPUveLYwDgYDVR0PAQH/BAQDAgXgMA0GCSqGSIb3DQEBCwUAA4ICAQAI+UbeP2Xp4z/tKnyIoZb0wNTDHJrf4Im2rOgPJnL+wLDLFi42WWAcQ+p3Nkas0rkSZAz+PaVVJdteUnHlvvoq5A5lym9xvJq0YFYh3MOoStJ2BHVzOH0NztgJTqrLGJDkGCyeJthawih4Je5Ic53C41zCUtbZm9GV8d6a8RK8NtVsWx/86DcIERHtOi1xL02bvEUblmCajzR97f8uDAarratZ39kCe1I2z0Nuq8Z+VIR1KnKX3vPcfBzO8+XtF4XcoHXJ4BNYhAhMxfuH72XQqYZ8UyVIcq2EehrJcDsEe1voJs1L3loEN1XPDyZXDP7I+ejbZ0vZQKC649qTT1W7zz1NybMyF2OsTebAvYvt40rt4sAJftMqjpIZAOMusLou6Rk30VZUWGWx9wl6Lql2hdOv9bMABgIempcHQZcuIQ4bUgaPV1w2DzP8t1u82/SyoP9HGI3+k/SADedetNkr6FFhO77jSl+Qam8QjtO/hjcuzVMXYLEAI2RdNgjFBoIC+R5TOngJMgg0PrMnDO6g/5I3hd5jLp9iXcDSrvjGqEjzLDmFPmzWRC25xXuWosPOKFcH0Narn9LTNmZSZic9UKZbO7ldpVTfgG5ZHdIHLPPC74REWbDjaPLtL97vU77imjaQPS0GAh4I3ECknMyK0FQO7Y41aszlvBlrSkPd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2024-11-06T17:26:07Z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{E3448E53-ABAA-48DE-A33C-9E3E3BAE456A}</SetupID>
          <SignatureText>Carlos Alberto Velazquez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2024-11-06T17:26:07Z</xd:SigningTime>
          <xd:SigningCertificate>
            <xd:Cert>
              <xd:CertDigest>
                <DigestMethod Algorithm="http://www.w3.org/2001/04/xmlenc#sha256"/>
                <DigestValue>gP8XAeIxAmB/E25FxjWPKBJ0msjFNQ2G5qRkraCdcKw=</DigestValue>
              </xd:CertDigest>
              <xd:IssuerSerial>
                <X509IssuerName>C=PY, O=DOCUMENTA S.A., SERIALNUMBER=RUC80050172-1, CN=CA-DOCUMENTA S.A.</X509IssuerName>
                <X509SerialNumber>4898275893807514051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wBAAB/AAAAAAAAAAAAAACdHQAAkQwAACBFTUYAAAEAGB0AAKo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LQEAAIAAAAAAAAAAAAAAAC0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c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NgAAABIAAAAJQAAAAwAAAAEAAAAVAAAANwAAAAqAAAAMwAAANYAAABHAAAAAQAAANF2yUGrCslBKgAAADMAAAAYAAAATAAAAAAAAAAAAAAAAAAAAP//////////fAAAAEMAYQByAGwAbwBzACAAQQBsAGIAZQByAHQAbwAgAFYAZQBsAGEAegBxAHUAZQB6AAoAAAAIAAAABgAAAAQAAAAJAAAABwAAAAQAAAAKAAAABAAAAAkAAAAIAAAABgAAAAUAAAAJ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  <Object Id="idInvalidSigLnImg">AQAAAGwAAAAAAAAAAAAAACwBAAB/AAAAAAAAAAAAAACdHQAAkQwAACBFTUYAAAEAiCIAALE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LQEAAIAAAAAAAAAAAAAAAC0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c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NgAAABIAAAAJQAAAAwAAAAEAAAAVAAAANwAAAAqAAAAMwAAANYAAABHAAAAAQAAANF2yUGrCslBKgAAADMAAAAYAAAATAAAAAAAAAAAAAAAAAAAAP//////////fAAAAEMAYQByAGwAbwBzACAAQQBsAGIAZQByAHQAbwAgAFYAZQBsAGEAegBxAHUAZQB6AAoAAAAIAAAABgAAAAQAAAAJAAAABwAAAAQAAAAKAAAABAAAAAkAAAAIAAAABgAAAAUAAAAJ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</Signature>
</file>

<file path=_xmlsignatures/sig10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glsaJxPDHIG10nEHJrrT0xTk33GvHdEkJZsk46dEPC4=</DigestValue>
    </Reference>
    <Reference Type="http://www.w3.org/2000/09/xmldsig#Object" URI="#idOfficeObject">
      <DigestMethod Algorithm="http://www.w3.org/2001/04/xmlenc#sha256"/>
      <DigestValue>weBL9blMCzpzhlLsuok+On47SF3bkJbSjj4Frvuj5pU=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4p0ZEI6FFB0POD2ifEmgdgewPBwupEoCa1UXd7l43Fo=</DigestValue>
    </Reference>
    <Reference Type="http://www.w3.org/2000/09/xmldsig#Object" URI="#idValidSigLnImg">
      <DigestMethod Algorithm="http://www.w3.org/2001/04/xmlenc#sha256"/>
      <DigestValue>jxFbz79UiInWtu0M0q5X4OEA1hLClc3Q22EDAi5zRNc=</DigestValue>
    </Reference>
    <Reference Type="http://www.w3.org/2000/09/xmldsig#Object" URI="#idInvalidSigLnImg">
      <DigestMethod Algorithm="http://www.w3.org/2001/04/xmlenc#sha256"/>
      <DigestValue>bH9UzI0loy0mDkoX/7suAJZIjfgor5geTi1w9BLfqms=</DigestValue>
    </Reference>
  </SignedInfo>
  <SignatureValue>cPUW7umZPGtIgVCYSbacuzRHHun5GN7Vv/Nh7wMf5pr+ZgJ4+MdgDm4e2u6gCFMf1aQAtbsPzWNq
VxpJ3j1lWcRwV+VguT4ZDi8UYL8F8BfLrNez1Mz0IsFlOD0tTAqLb30PUoKQx2ZMSmUgKoOd1aAh
NplcCmautSjQBnKlQLM6BFHYfLZ6dGguOGmZhOAHeyq+Cd52DrdEohjkreUB+DpeaxhJhQSLK6zk
AcDCQEARNlUAQavRZCB/Qtn86m7xfmx3Z7q4OVTzclbskiOXRbbjs7DuLbh1hLEuplaEoiNLTBwm
/m0PRAsMXrGbH8eH3C0jJaxyqfXgcPo4444FoQ==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2024-11-06T17:39:42Z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{2DD98924-7799-47B6-AD82-659163B8700C}</SetupID>
          <SignatureText>Angel Caballero Rotela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2024-11-06T17:39:42Z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o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wAAAACgAAAFAAAACWAAAAXAAAAAEAAADRdslBqwrJQQoAAABQAAAAGwAAAEwAAAAAAAAAAAAAAAAAAAD//////////4QAAABJAG4AZwAuACAAQQBuAGcAZQBsACAAQwBhAGIAYQBsAGwAZQByAG8AIABSAG8AdABlAGwAYQAAAAMAAAAHAAAABwAAAAMAAAADAAAABwAAAAcAAAAHAAAABgAAAAMAAAADAAAABwAAAAYAAAAHAAAABgAAAAMAAAADAAAABgAAAAQAAAAHAAAAAwAAAAcAAAAHAAAABAAAAAY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DABAAAKAAAAYAAAANMAAABsAAAAAQAAANF2yUGrCslBCgAAAGAAAAAmAAAATAAAAAAAAAAAAAAAAAAAAP//////////mAAAAFAAcgBlAHMAaQBkAGUAbgB0AGUAIAAtACAAQwBvAG4AcwBlAGoAbwAgAGQAZQAgAEEAZABtAGkAbgBpAHMAdAByAGEAYwBpAPMAbgAGAAAABAAAAAYAAAAFAAAAAwAAAAcAAAAGAAAABwAAAAQAAAAGAAAAAwAAAAQAAAADAAAABwAAAAcAAAAHAAAABQAAAAYAAAADAAAABwAAAAMAAAAHAAAABgAAAAMAAAAHAAAABwAAAAkAAAADAAAABwAAAAMAAAAFAAAABAAAAAQAAAAGAAAABQAAAAMAAAAHAAAABwAAAEsAAABAAAAAMAAAAAUAAAAgAAAAAQAAAAEAAAAQAAAAAAAAAAAAAAAAAQAAgAAAAAAAAAAAAAAAAAEAAIAAAAAlAAAADAAAAAIAAAAnAAAAGAAAAAUAAAAAAAAA////AAAAAAAlAAAADAAAAAUAAABMAAAAZAAAAAkAAABwAAAA2gAAAHwAAAAJAAAAcAAAANIAAAANAAAAIQDwAAAAAAAAAAAAAACAPwAAAAAAAAAAAACAPwAAAAAAAAAAAAAAAAAAAAAAAAAAAAAAAAAAAAAAAAAAJQAAAAwAAAAAAACAKAAAAAwAAAAFAAAAJQAAAAwAAAABAAAAGAAAAAwAAAAAAAAAEgAAAAwAAAABAAAAFgAAAAwAAAAAAAAAVAAAACABAAAKAAAAcAAAANkAAAB8AAAAAQAAANF2yUGrCslBCgAAAHAAAAAjAAAATAAAAAQAAAAJAAAAcAAAANsAAAB9AAAAlAAAAEYAaQByAG0AYQBkAG8AIABwAG8AcgA6ACAAQQBOAEcARQBMACAAQwBBAEIAQQBMAEwARQBSAE8AIABSAE8AVABFAEwAQQAAAAYAAAADAAAABAAAAAkAAAAGAAAABwAAAAcAAAADAAAABwAAAAcAAAAEAAAAAwAAAAMAAAAHAAAACAAAAAgAAAAGAAAABQAAAAMAAAAHAAAABwAAAAYAAAAHAAAABQAAAAUAAAAGAAAABwAAAAkAAAADAAAABwAAAAkAAAAGAAAABgAAAAUAAAAHAAAAFgAAAAwAAAAAAAAAJQAAAAwAAAACAAAADgAAABQAAAAAAAAAEAAAABQAAAA=</Object>
  <Object Id="idInvalidSigLnImg">AQAAAGwAAAAAAAAAAAAAAP8AAAB/AAAAAAAAAAAAAAAvGQAAkQwAACBFTUYAAAEAE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wAAAACgAAAFAAAACWAAAAXAAAAAEAAADRdslBqwrJQQoAAABQAAAAGwAAAEwAAAAAAAAAAAAAAAAAAAD//////////4QAAABJAG4AZwAuACAAQQBuAGcAZQBsACAAQwBhAGIAYQBsAGwAZQByAG8AIABSAG8AdABlAGwAYQAAAAMAAAAHAAAABwAAAAMAAAADAAAABwAAAAcAAAAHAAAABgAAAAMAAAADAAAABwAAAAYAAAAHAAAABgAAAAMAAAADAAAABgAAAAQAAAAHAAAAAwAAAAcAAAAHAAAABAAAAAY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DABAAAKAAAAYAAAANMAAABsAAAAAQAAANF2yUGrCslBCgAAAGAAAAAmAAAATAAAAAAAAAAAAAAAAAAAAP//////////mAAAAFAAcgBlAHMAaQBkAGUAbgB0AGUAIAAtACAAQwBvAG4AcwBlAGoAbwAgAGQAZQAgAEEAZABtAGkAbgBpAHMAdAByAGEAYwBpAPMAbgAGAAAABAAAAAYAAAAFAAAAAwAAAAcAAAAGAAAABwAAAAQAAAAGAAAAAwAAAAQAAAADAAAABwAAAAcAAAAHAAAABQAAAAYAAAADAAAABwAAAAMAAAAHAAAABgAAAAMAAAAHAAAABwAAAAkAAAADAAAABwAAAAMAAAAFAAAABAAAAAQAAAAGAAAABQAAAAMAAAAHAAAABwAAAEsAAABAAAAAMAAAAAUAAAAgAAAAAQAAAAEAAAAQAAAAAAAAAAAAAAAAAQAAgAAAAAAAAAAAAAAAAAEAAIAAAAAlAAAADAAAAAIAAAAnAAAAGAAAAAUAAAAAAAAA////AAAAAAAlAAAADAAAAAUAAABMAAAAZAAAAAkAAABwAAAA2gAAAHwAAAAJAAAAcAAAANIAAAANAAAAIQDwAAAAAAAAAAAAAACAPwAAAAAAAAAAAACAPwAAAAAAAAAAAAAAAAAAAAAAAAAAAAAAAAAAAAAAAAAAJQAAAAwAAAAAAACAKAAAAAwAAAAFAAAAJQAAAAwAAAABAAAAGAAAAAwAAAAAAAAAEgAAAAwAAAABAAAAFgAAAAwAAAAAAAAAVAAAACABAAAKAAAAcAAAANkAAAB8AAAAAQAAANF2yUGrCslBCgAAAHAAAAAjAAAATAAAAAQAAAAJAAAAcAAAANsAAAB9AAAAlAAAAEYAaQByAG0AYQBkAG8AIABwAG8AcgA6ACAAQQBOAEcARQBMACAAQwBBAEIAQQBMAEwARQBSAE8AIABSAE8AVABFAEwAQQAAAAYAAAADAAAABAAAAAkAAAAGAAAABwAAAAcAAAADAAAABwAAAAcAAAAEAAAAAwAAAAMAAAAHAAAACAAAAAgAAAAGAAAABQAAAAMAAAAHAAAABwAAAAYAAAAHAAAABQAAAAUAAAAGAAAABwAAAAkAAAADAAAABwAAAAkAAAAGAAAABgAAAAUAAAAHAAAAFgAAAAwAAAAAAAAAJQAAAAwAAAACAAAADgAAABQAAAAAAAAAEAAAABQAAAA=</Object>
</Signature>
</file>

<file path=_xmlsignatures/sig1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qK8ek/IC1ZevMFi+D/VOWI7UdECnMc7x1GPq7eiz86k=</DigestValue>
    </Reference>
    <Reference Type="http://www.w3.org/2000/09/xmldsig#Object" URI="#idOfficeObject">
      <DigestMethod Algorithm="http://www.w3.org/2001/04/xmlenc#sha256"/>
      <DigestValue>JbPv5UvC2u0w2FU/Sow7vnsez68gFZK+8T+aOb+wwxM=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FUrKkPFKKFB7ZNi9e+od1HqmLfROYoalExRHG4vYPfE=</DigestValue>
    </Reference>
    <Reference Type="http://www.w3.org/2000/09/xmldsig#Object" URI="#idValidSigLnImg">
      <DigestMethod Algorithm="http://www.w3.org/2001/04/xmlenc#sha256"/>
      <DigestValue>qurfTZjACWwy2HrPrcrRsalsRyZc+7q6UtoPkBvl9TM=</DigestValue>
    </Reference>
    <Reference Type="http://www.w3.org/2000/09/xmldsig#Object" URI="#idInvalidSigLnImg">
      <DigestMethod Algorithm="http://www.w3.org/2001/04/xmlenc#sha256"/>
      <DigestValue>Uc76kdf0RwOljz+BzebPdvwMcjACfoJwgXAjcGhEpkM=</DigestValue>
    </Reference>
  </SignedInfo>
  <SignatureValue>GrMiHfEDpbcBZVHEIKw0tQrK4WMkkfjgHtcers6yTK9GwWuYdPwju7BIP+vbvhg3E9SdejECIEll
y8FYbXsoX5LeBAb3LDjcyhEM6WhQjo4Qt0ZdS6A5Tb7WR51okf0SfyuXvNnkSfAVf5oTlUXrPDvG
AX3EDf1gtuRZ35cUYTkc5CvhDYqzLMnUviLQrSzdyE1RMm6K8VU/OxN+QKhyFhTrZVHgtrvwDpBW
VMsI16Qmr5BsoK2KZ8hKm+IUjuwnO3eZ6kC+GqSZXIp61BhpJYyh2oCqespuYs6weM6hF7Mvi3/i
yjXPU6tJvEnnRlCVqTg9JYjSHlaEtoLuVdy2Vg==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2024-11-06T17:39:57Z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{375EDB0F-4D31-498C-9B2D-0A73407D8F2B}</SetupID>
          <SignatureText>Angel Caballero Rotela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2024-11-06T17:39:57Z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v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  <Object Id="idInvalidSigLnImg">AQAAAGwAAAAAAAAAAAAAAP8AAAB/AAAAAAAAAAAAAAAvGQAAkQwAACBFTUYAAAEAL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</Signature>
</file>

<file path=_xmlsignatures/sig1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JxpCM6CMzuldVYZarYea0toaOtrngvI+hFukR2fhIpI=</DigestValue>
    </Reference>
    <Reference Type="http://www.w3.org/2000/09/xmldsig#Object" URI="#idOfficeObject">
      <DigestMethod Algorithm="http://www.w3.org/2001/04/xmlenc#sha256"/>
      <DigestValue>d96pwMkRHNmdhTJ79iLc7d5INZIMgRyurrWvdB9qUFQ=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O5r81RPY1crCtc2jFHupJw4UwazN4UIq48PHPdoUrm0=</DigestValue>
    </Reference>
    <Reference Type="http://www.w3.org/2000/09/xmldsig#Object" URI="#idValidSigLnImg">
      <DigestMethod Algorithm="http://www.w3.org/2001/04/xmlenc#sha256"/>
      <DigestValue>qurfTZjACWwy2HrPrcrRsalsRyZc+7q6UtoPkBvl9TM=</DigestValue>
    </Reference>
    <Reference Type="http://www.w3.org/2000/09/xmldsig#Object" URI="#idInvalidSigLnImg">
      <DigestMethod Algorithm="http://www.w3.org/2001/04/xmlenc#sha256"/>
      <DigestValue>Uc76kdf0RwOljz+BzebPdvwMcjACfoJwgXAjcGhEpkM=</DigestValue>
    </Reference>
  </SignedInfo>
  <SignatureValue>rrqWI/365915S1QwZ5jIrgDJUKSi23TGUoZGV9M/SaqveSYbGlMqvvFpp9vgqM7vr+V8Dduj871y
IGLziY3ZdVHpSN5JbQNeXqO1z9t/iHQG1xOs8khKUENXuzk/zB56fj7MxiDs6IrUqWb5lQYcqrgg
D2Hjl1CPxzX7tOM15Ck1l6xvVA463uDctEeRJb2vTrUGbr3szzJAb1MNnVMIVSMPZHowcIVL/PKx
D9jaxvKAw6u7ej/rsQDOj4zRcX6ATMKXIDQh5NLzABKBBT9AxK//COC5RWjpO1nOmffTXvkBH0TQ
KwOBXL9X891gpklo4VK3XdssUSjxIr+td+CfZg==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2024-11-06T17:40:06Z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{33F4803A-3E6E-4E30-B96B-A0769C736E70}</SetupID>
          <SignatureText>Angel Caballero Rotela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2024-11-06T17:40:06Z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v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  <Object Id="idInvalidSigLnImg">AQAAAGwAAAAAAAAAAAAAAP8AAAB/AAAAAAAAAAAAAAAvGQAAkQwAACBFTUYAAAEAL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</Signature>
</file>

<file path=_xmlsignatures/sig1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PQNVhlu0FyMHop9cXIGXRJNrUHBE/9GEoHdEkF+ZJG4=</DigestValue>
    </Reference>
    <Reference Type="http://www.w3.org/2000/09/xmldsig#Object" URI="#idOfficeObject">
      <DigestMethod Algorithm="http://www.w3.org/2001/04/xmlenc#sha256"/>
      <DigestValue>bVQ8QyEzf/QJ6bR04MrMgJPfwbUsJ2QnwUBZ1NADr1w=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epLIikSl/J7cJTBvR0s5J8fBbwLmKu/GmucaZ7H229M=</DigestValue>
    </Reference>
    <Reference Type="http://www.w3.org/2000/09/xmldsig#Object" URI="#idValidSigLnImg">
      <DigestMethod Algorithm="http://www.w3.org/2001/04/xmlenc#sha256"/>
      <DigestValue>qurfTZjACWwy2HrPrcrRsalsRyZc+7q6UtoPkBvl9TM=</DigestValue>
    </Reference>
    <Reference Type="http://www.w3.org/2000/09/xmldsig#Object" URI="#idInvalidSigLnImg">
      <DigestMethod Algorithm="http://www.w3.org/2001/04/xmlenc#sha256"/>
      <DigestValue>Uc76kdf0RwOljz+BzebPdvwMcjACfoJwgXAjcGhEpkM=</DigestValue>
    </Reference>
  </SignedInfo>
  <SignatureValue>SbS/nnyo7IHNAWZ0khoJZSU/mn5RqxGwxwNR0wH87PiRg1+t9Itu6YDFaVcV2bMEMAIaBHv61aHP
AzT6ttYse72A9dMxarJoAMQ/YafxPzqfNC0zt29DcxkvpXrgz1Vv/5s51cBsT9s0rtV1hf9lcgFq
Twc3R7jQ4zscJHZLbVgYXA2m/tdHEZXNCM8ZMYzs2k54Z+Ji3uZovcUnFPLUGSnBvopG1MgfGJcv
BvErKpWqX99Qpwq2VwXQw8AK5gAS6KvzTFcIdzsB/OD3XlOkPJO9XNPOeA7KNz7eEDptzt50W9B1
9IVZfsdbSITdmwGfzzGTIGr0gsE42naHtdrV+Q==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2024-11-06T17:40:16Z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{C594A9FF-70E7-4990-A820-73EADEC4CF86}</SetupID>
          <SignatureText>Angel Caballero Rotela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2024-11-06T17:40:16Z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v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  <Object Id="idInvalidSigLnImg">AQAAAGwAAAAAAAAAAAAAAP8AAAB/AAAAAAAAAAAAAAAvGQAAkQwAACBFTUYAAAEAL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</Signature>
</file>

<file path=_xmlsignatures/sig1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/ydZlCftqTd/w4AdoxMde4620wzQk3tcSfoccJd0FI8=</DigestValue>
    </Reference>
    <Reference Type="http://www.w3.org/2000/09/xmldsig#Object" URI="#idOfficeObject">
      <DigestMethod Algorithm="http://www.w3.org/2001/04/xmlenc#sha256"/>
      <DigestValue>qHM77FNwWNKno6FN6nIsH++UhfcibqWDZ/LsBJp5M9U=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72nm2eue9j7lTWVEKYgs/Qlr7UVv0HIbmHG+KxzuWOQ=</DigestValue>
    </Reference>
    <Reference Type="http://www.w3.org/2000/09/xmldsig#Object" URI="#idValidSigLnImg">
      <DigestMethod Algorithm="http://www.w3.org/2001/04/xmlenc#sha256"/>
      <DigestValue>7ULUmttgCPnbGs9YWPMuORpUNxf/A6IDgN2/JAjX9/k=</DigestValue>
    </Reference>
    <Reference Type="http://www.w3.org/2000/09/xmldsig#Object" URI="#idInvalidSigLnImg">
      <DigestMethod Algorithm="http://www.w3.org/2001/04/xmlenc#sha256"/>
      <DigestValue>5ExhKZfTxvlUjPO8zSsRNhSa7BK/xe0xNZMSh7YORJA=</DigestValue>
    </Reference>
  </SignedInfo>
  <SignatureValue>vDi6Lu43A3vfyQonyIJoJHxNPGQfAEnhldokbTMLWgwn+dJjke/2ocnMkfcyWOElMTv4pTeM6qxH
+EVyv5inSsJOejh8I9qCCVaNCSkPzsA2hmTVGZvVormD7cHoL81XkrqN5SidcY/cHd9uIfjVloGQ
HKtGeCYU4yDA93NURR+VxpJGLRZG+aILE01pcdMYGmSjHVWnlSJDf3cJgA7C43At+9a8CeDCt7CS
GTbFhSulzyoZ67UPoMI6535TSmsZ2Fg8fiJTc/eCDy5InpPVua3vazqZ0x0hX3sIjM6CwIiw123n
Dd9zobWWXWUCiIiEeiIc0GnzeHFr40ubayJ/UQ==</SignatureValue>
  <KeyInfo>
    <X509Data>
      <X509Certificate>MIIIgDCCBmigAwIBAgIIBRycBEEeovUwDQYJKoZIhvcNAQELBQAwWjEaMBgGA1UEAwwRQ0EtRE9DVU1FTlRBIFMuQS4xFjAUBgNVBAUTDVJVQzgwMDUwMTcyLTExFzAVBgNVBAoMDkRPQ1VNRU5UQSBTLkEuMQswCQYDVQQGEwJQWTAeFw0yNDA1MDYxOTE5MDBaFw0yNjA1MDYxOTE5MDBaMIG6MSQwIgYDVQQDDBtFVkEgTk9FTElBIFZJTExBTEJBIEdBUkNFVEUxETAPBgNVBAUTCENJODU5ODc4MRMwEQYDVQQqDApFVkEgTk9FTElBMRkwFwYDVQQEDBBWSUxMQUxCQSBHQVJDRVRFMQswCQYDVQQLDAJGMjE1MDMGA1UECgwsQ0VSVElGSUNBRE8gQ1VBTElGSUNBRE8gREUgRklSTUEgRUxFQ1RST05JQ0ExCzAJBgNVBAYTAlBZMIIBIjANBgkqhkiG9w0BAQEFAAOCAQ8AMIIBCgKCAQEA2Tp2PtUlZuz8qbjBcAs6TitXpVabKv2EGf7dqgbsVIkCtd7ovNdqVNAJHqg4z+woQIgIBzCV0LYvMvpzsfeXSp9Na+sw2atUSjVQwpQfgl0j/qRZupM9a0n1NU3YKh8VWP0wDP9cGTVOJmeuBBqZ9MUT3InvqxPjHmrk5uly+H3CNfwOK8+XC4SyGu28DG5uTMjF89L4pHp2eCdxXZCoxKhy4TEwIkAQK/X+HzvQ21RdEovIUt2KDqEJdnrDRwLcuYKQts022CusItKow9xQR0UsGJIO21xNnyXAqQvFi7grF1v2+UK3SodWALN1nTi3nGj6uyRWlIKwymE4WkNbLQIDAQABo4ID5zCCA+MwDAYDVR0TAQH/BAIwADAfBgNVHSMEGDAWgBShPYUrzdgslh85AgyfUztY2JULezCBlAYIKwYBBQUHAQEEgYcwgYQwVQYIKwYBBQUHMAKGSWh0dHBzOi8vd3d3LmRpZ2l0by5jb20ucHkvdXBsb2Fkcy9jZXJ0aWZpY2Fkby1kb2N1bWVudGEtc2EtMTUzNTExNzc3MS5jcnQwKwYIKwYBBQUHMAGGH2h0dHBzOi8vd3d3LmRpZ2l0by5jb20ucHkvb2NzcC8wSgYDVR0RBEMwQYETbmVvdmlsMDAx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3PHCKNO1ULg1TSrgDLnwOqbHxPMA4GA1UdDwEB/wQEAwIF4DANBgkqhkiG9w0BAQsFAAOCAgEAI91mW7EL132IB/0hGJaTk+pA6YOQc+YVNy4ozArkp5Bfoye4HmJgTD3RDV7Yz+BlCO8TewJNJQIWbaZoBxjJzjEghKmzRIbTGCoHqtDaZhFQ0vPckxxyow/TEC+qGWUmc1CUaQcDM2fjxTzqd9qA5zL4tWPoYxnK/iYKed5w0kjJYyfwUcS//kA9pokjViX9SyDE2OQNBL4zUlWNFe7gtEttaLrA7VPT7+upOmZpHGBI8DJTeskHOxCrkyR0lnZqLHdRVsbU49RXn86eLe8ZdoTQKoXaJZor5E+fdOftpHRBmHQnNan+iuaj3INMLphTi+PVd0x+zlCIJo213lDnrdjzZ2EeGFAuM4hRETGUpCfw1ztg1KmMEXfeh9tiaaeo8DKVsM3Zj4HXmfutD09AAFufr/RiKidx0DamC1dX/Pqb40xGFaBEoFowUvmL87SBM9S3FILZ6AQa/YYkgz+5wNbrLsgh6CK1upFZt0qXD8z4Rl1Ypoui5RRztizIIQFb1UkHZzLdVibYjBQseSf1PTn9qWTBcVLhs7XSPxk2E4o5tpq2caiYkJLOoDEjk/fNVr7lRJ75TM1pe+NRtLSkSgh9zTV47mIR9qUqU2EQeKegbP18p0vEJyHo4NqjFu61EQ8M0MyU/qOPR/J87x/VQATLjLN2emipHiWPsCBVsI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2024-11-06T17:47:03Z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{67573A89-0752-4BB7-9145-61C674B0D717}</SetupID>
          <SignatureText>Eva Noelia Villalba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2024-11-06T17:47:03Z</xd:SigningTime>
          <xd:SigningCertificate>
            <xd:Cert>
              <xd:CertDigest>
                <DigestMethod Algorithm="http://www.w3.org/2001/04/xmlenc#sha256"/>
                <DigestValue>4wMjwO0PxnjMbOL60RxZ3tg4GD5Hi7jNa37QqPZsHLU=</DigestValue>
              </xd:CertDigest>
              <xd:IssuerSerial>
                <X509IssuerName>C=PY, O=DOCUMENTA S.A., SERIALNUMBER=RUC80050172-1, CN=CA-DOCUMENTA S.A.</X509IssuerName>
                <X509SerialNumber>368340811623867125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n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oAAABHAAAAKQAAADMAAACC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KsAAABIAAAAJQAAAAwAAAAEAAAAVAAAAMAAAAAqAAAAMwAAAKkAAABHAAAAAQAAANF2yUGrCslBKgAAADMAAAATAAAATAAAAAAAAAAAAAAAAAAAAP//////////dAAAAEUAdgBhACAATgBvAGUAbABpAGEAIABWAGkAbABsAGEAbABiAGEAAAAIAAAACAAAAAgAAAAEAAAADAAAAAkAAAAIAAAABAAAAAQAAAAIAAAABAAAAAoAAAAEAAAABAAAAAQAAAAIAAAABAAAAAk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QAAAAKAAAAUAAAAIkAAABcAAAAAQAAANF2yUGrCslBCgAAAFAAAAAZAAAATAAAAAAAAAAAAAAAAAAAAP//////////gAAAAEEAYgBvAGcALgAgAEUAdgBhACAATgBvAGUAbABpAGEAIABWAGkAbABsAGEAbABiAGEAAAAHAAAABwAAAAcAAAAHAAAAAwAAAAMAAAAGAAAABQAAAAYAAAADAAAACAAAAAcAAAAGAAAAAwAAAAMAAAAGAAAAAwAAAAcAAAADAAAAAwAAAAMAAAAGAAAAAwAAAAc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LAEAAAoAAABgAAAAzAAAAGwAAAABAAAA0XbJQasKyUEKAAAAYAAAACUAAABMAAAAAAAAAAAAAAAAAAAA//////////+YAAAAUwBlAGMAcgBlAHQAYQByAGkAYQAgAC0AIABDAG8AbgBzAGUAagBvAGQAZQAgAEEAZABtAGkAbgBpAHMAdAByAGEAYwBpAPMAbgAAAAYAAAAGAAAABQAAAAQAAAAGAAAABAAAAAYAAAAEAAAAAwAAAAYAAAADAAAABAAAAAMAAAAHAAAABwAAAAcAAAAFAAAABgAAAAMAAAAHAAAABwAAAAYAAAADAAAABwAAAAcAAAAJAAAAAwAAAAcAAAADAAAABQAAAAQAAAAEAAAABgAAAAUAAAADAAAABwAAAAcAAABLAAAAQAAAADAAAAAFAAAAIAAAAAEAAAABAAAAEAAAAAAAAAAAAAAAAAEAAIAAAAAAAAAAAAAAAAABAACAAAAAJQAAAAwAAAACAAAAJwAAABgAAAAFAAAAAAAAAP///wAAAAAAJQAAAAwAAAAFAAAATAAAAGQAAAAJAAAAcAAAAO4AAAB8AAAACQAAAHAAAADmAAAADQAAACEA8AAAAAAAAAAAAAAAgD8AAAAAAAAAAAAAgD8AAAAAAAAAAAAAAAAAAAAAAAAAAAAAAAAAAAAAAAAAACUAAAAMAAAAAAAAgCgAAAAMAAAABQAAACUAAAAMAAAAAQAAABgAAAAMAAAAAAAAABIAAAAMAAAAAQAAABYAAAAMAAAAAAAAAFQAAAA8AQAACgAAAHAAAADtAAAAfAAAAAEAAADRdslBqwrJQQoAAABwAAAAKAAAAEwAAAAEAAAACQAAAHAAAADvAAAAfQAAAJwAAABGAGkAcgBtAGEAZABvACAAcABvAHIAOgAgAEUAVgBBACAATgBPAEUATABJAEEAIABWAEkATABMAEEATABCAEEAIABHAEEAUgBDAEUAVABFAAYAAAADAAAABAAAAAkAAAAGAAAABwAAAAcAAAADAAAABwAAAAcAAAAEAAAAAwAAAAMAAAAGAAAABwAAAAcAAAADAAAACAAAAAkAAAAGAAAABQAAAAMAAAAHAAAAAwAAAAcAAAADAAAABQAAAAUAAAAHAAAABQAAAAYAAAAHAAAAAwAAAAgAAAAHAAAABwAAAAcAAAAGAAAABgAAAAYAAAAWAAAADAAAAAAAAAAlAAAADAAAAAIAAAAOAAAAFAAAAAAAAAAQAAAAFAAAAA==</Object>
  <Object Id="idInvalidSigLnImg">AQAAAGwAAAAAAAAAAAAAAP8AAAB/AAAAAAAAAAAAAAAvGQAAkQwAACBFTUYAAAEAD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oAAABHAAAAKQAAADMAAACC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KsAAABIAAAAJQAAAAwAAAAEAAAAVAAAAMAAAAAqAAAAMwAAAKkAAABHAAAAAQAAANF2yUGrCslBKgAAADMAAAATAAAATAAAAAAAAAAAAAAAAAAAAP//////////dAAAAEUAdgBhACAATgBvAGUAbABpAGEAIABWAGkAbABsAGEAbABiAGEAAAAIAAAACAAAAAgAAAAEAAAADAAAAAkAAAAIAAAABAAAAAQAAAAIAAAABAAAAAoAAAAEAAAABAAAAAQAAAAIAAAABAAAAAk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QAAAAKAAAAUAAAAIkAAABcAAAAAQAAANF2yUGrCslBCgAAAFAAAAAZAAAATAAAAAAAAAAAAAAAAAAAAP//////////gAAAAEEAYgBvAGcALgAgAEUAdgBhACAATgBvAGUAbABpAGEAIABWAGkAbABsAGEAbABiAGEAAAAHAAAABwAAAAcAAAAHAAAAAwAAAAMAAAAGAAAABQAAAAYAAAADAAAACAAAAAcAAAAGAAAAAwAAAAMAAAAGAAAAAwAAAAcAAAADAAAAAwAAAAMAAAAGAAAAAwAAAAc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LAEAAAoAAABgAAAAzAAAAGwAAAABAAAA0XbJQasKyUEKAAAAYAAAACUAAABMAAAAAAAAAAAAAAAAAAAA//////////+YAAAAUwBlAGMAcgBlAHQAYQByAGkAYQAgAC0AIABDAG8AbgBzAGUAagBvAGQAZQAgAEEAZABtAGkAbgBpAHMAdAByAGEAYwBpAPMAbgAAAAYAAAAGAAAABQAAAAQAAAAGAAAABAAAAAYAAAAEAAAAAwAAAAYAAAADAAAABAAAAAMAAAAHAAAABwAAAAcAAAAFAAAABgAAAAMAAAAHAAAABwAAAAYAAAADAAAABwAAAAcAAAAJAAAAAwAAAAcAAAADAAAABQAAAAQAAAAEAAAABgAAAAUAAAADAAAABwAAAAcAAABLAAAAQAAAADAAAAAFAAAAIAAAAAEAAAABAAAAEAAAAAAAAAAAAAAAAAEAAIAAAAAAAAAAAAAAAAABAACAAAAAJQAAAAwAAAACAAAAJwAAABgAAAAFAAAAAAAAAP///wAAAAAAJQAAAAwAAAAFAAAATAAAAGQAAAAJAAAAcAAAAO4AAAB8AAAACQAAAHAAAADmAAAADQAAACEA8AAAAAAAAAAAAAAAgD8AAAAAAAAAAAAAgD8AAAAAAAAAAAAAAAAAAAAAAAAAAAAAAAAAAAAAAAAAACUAAAAMAAAAAAAAgCgAAAAMAAAABQAAACUAAAAMAAAAAQAAABgAAAAMAAAAAAAAABIAAAAMAAAAAQAAABYAAAAMAAAAAAAAAFQAAAA8AQAACgAAAHAAAADtAAAAfAAAAAEAAADRdslBqwrJQQoAAABwAAAAKAAAAEwAAAAEAAAACQAAAHAAAADvAAAAfQAAAJwAAABGAGkAcgBtAGEAZABvACAAcABvAHIAOgAgAEUAVgBBACAATgBPAEUATABJAEEAIABWAEkATABMAEEATABCAEEAIABHAEEAUgBDAEUAVABFAAYAAAADAAAABAAAAAkAAAAGAAAABwAAAAcAAAADAAAABwAAAAcAAAAEAAAAAwAAAAMAAAAGAAAABwAAAAcAAAADAAAACAAAAAkAAAAGAAAABQAAAAMAAAAHAAAAAwAAAAcAAAADAAAABQAAAAUAAAAHAAAABQAAAAYAAAAHAAAAAwAAAAgAAAAHAAAABwAAAAcAAAAGAAAABgAAAAYAAAAWAAAADAAAAAAAAAAlAAAADAAAAAIAAAAOAAAAFAAAAAAAAAAQAAAAFAAAAA==</Object>
</Signature>
</file>

<file path=_xmlsignatures/sig1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sT8BI6AbKtRBQkAwZkWd8ctATRkO8cBPmcDz7r2SoBU=</DigestValue>
    </Reference>
    <Reference Type="http://www.w3.org/2000/09/xmldsig#Object" URI="#idOfficeObject">
      <DigestMethod Algorithm="http://www.w3.org/2001/04/xmlenc#sha256"/>
      <DigestValue>Y5Mn4nfwsuWKwqOXoK/EKShl02gtx00N5suYG76kK3U=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/veQ1CZ40vAuz0Ymr7a7jUMxGKL5mIYtmysjP/SdR4Q=</DigestValue>
    </Reference>
    <Reference Type="http://www.w3.org/2000/09/xmldsig#Object" URI="#idValidSigLnImg">
      <DigestMethod Algorithm="http://www.w3.org/2001/04/xmlenc#sha256"/>
      <DigestValue>lu1KLH4hua46MWTIGkKm3LKJEIWO1h5u+IyNPllQuFw=</DigestValue>
    </Reference>
    <Reference Type="http://www.w3.org/2000/09/xmldsig#Object" URI="#idInvalidSigLnImg">
      <DigestMethod Algorithm="http://www.w3.org/2001/04/xmlenc#sha256"/>
      <DigestValue>XnCqq8G6gKMlmt809dHjz0Ldaw1EplW/I3f8XEXopFE=</DigestValue>
    </Reference>
  </SignedInfo>
  <SignatureValue>j8rc8rTnDogc6jfeHyalFkXiYVUU6kJI4bg9RhKS7UgeYmGjtP+JGXYV1NuI/Hik+3Zp5bn/diSX
3+/cF/2i2VT9J8MENqIXuPE4Xvd5+05xe/QAVMHEq94FaNw8N/8Rk/IvPME/MgPzIfi4HyC8tTUb
AC05GfnF3NOLVupU4uM+/DWPqlwFbShhzLA71O4l7vmfpcwjXFxEPWkzk/boI0h8SoYyBpTYQzjh
P3VI0HBkE3BnOCYpbGbal9o87KxpgZ2LyhuyyI2ohZE5QRunLwyqyexH3s2BFBiszYnFlCA89r5c
B2SlAAaLlNlWjpkR4lP1KZB2wblBJOOlMZMJQA==</SignatureValue>
  <KeyInfo>
    <X509Data>
      <X509Certificate>MIIIiDCCBnCgAwIBAgIIZPgZfHd+ARAwDQYJKoZIhvcNAQELBQAwWjEaMBgGA1UEAwwRQ0EtRE9DVU1FTlRBIFMuQS4xFjAUBgNVBAUTDVJVQzgwMDUwMTcyLTExFzAVBgNVBAoMDkRPQ1VNRU5UQSBTLkEuMQswCQYDVQQGEwJQWTAeFw0yNDA1MDcxOTI3MDBaFw0yNjA1MDcxOTI3MDBaMIHAMScwJQYDVQQDDB5NWVJJQU4gQ09OQ0VQQ0lPTiBBUkVDTyBBTUFSQUwxETAPBgNVBAUTCENJOTU0NTAyMRowGAYDVQQqDBFNWVJJQU4gQ09OQ0VQQ0lPTjEVMBMGA1UEBAwMQVJFQ08gQU1BUkFMMQswCQYDVQQLDAJGMjE1MDMGA1UECgwsQ0VSVElGSUNBRE8gQ1VBTElGSUNBRE8gREUgRklSTUEgRUxFQ1RST05JQ0ExCzAJBgNVBAYTAlBZMIIBIjANBgkqhkiG9w0BAQEFAAOCAQ8AMIIBCgKCAQEAuEEVw795v276IhCnzQJOxAz6MXsxNa3rkR2L9ROKKb72TusUFW4wZ7wHaLAS0ob2bCF1sEaEkoyrizlKucI5pX74zX9tpIhGKWG20T9YLov07o/PirW6sLhLdmF13Vtub23AGKbs3hl+awwatlBJMwgh0FiAdPQnbYjt9b/WYyg0Zv4bvCWSDAySznycd3WW31FFhtpduqo7931bsX/69uaiPqT84b7UadB1U9eJab6h8woGAbgWRsxLtYFk/TWRsq4R9Hsp5oHiIqHWBPN1lbNO80xzQF4mfua7Yum255W1QJcnNW4L1Tsd+UhKJ13rPxOex2hvmB+BlF/WAgKpswIDAQABo4ID6TCCA+UwDAYDVR0TAQH/BAIwADAfBgNVHSMEGDAWgBShPYUrzdgslh85AgyfUztY2JULezCBlAYIKwYBBQUHAQEEgYcwgYQwVQYIKwYBBQUHMAKGSWh0dHBzOi8vd3d3LmRpZ2l0by5jb20ucHkvdXBsb2Fkcy9jZXJ0aWZpY2Fkby1kb2N1bWVudGEtc2EtMTUzNTExNzc3MS5jcnQwKwYIKwYBBQUHMAGGH2h0dHBzOi8vd3d3LmRpZ2l0by5jb20ucHkvb2NzcC8wTAYDVR0RBEUwQ4EVZWp1cmlkaWNvMDB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kOddMN1GLYs+c49Pp+46fWyT0UAwDgYDVR0PAQH/BAQDAgXgMA0GCSqGSIb3DQEBCwUAA4ICAQCIo2xm7hT0UOMRrAsxYpLqUxR8aL3kczy92NaEGPa2/I9kd5bx/frmGwub7TU6ey82aeaoiY99NOaVe3kqPujJCaHRZV2fGQHneUxIgBYmeIm20uHmEEHO+/pdalNnwEhxh4zdCdJOslbGFwRnRbKRXtpOMz59TmC2PeI1wq9Y/XnYSc2bOCEX01R6o5kN5RZjqp1wVvrboXgKOnwUWwuouJdZJrfu9ZIHcV699qsOa/Eq7OdHi4xdkxLPW/xCb7E4pqoeZTRDeISxHIyB4jOYarqcV1EYEShuUeiOyFUT/gakSNyw9d8HtImZnnMR/Lp6g4cVqDFRTFXKlx8pGlQYv/SeoGtaIwoOoSKG5sodpN1Mq92ciouIOYDYGihwoeY90FDp+X3GJHtSSf2i5KnSc41Vvkfjjm+gQiadkQ2SbpyOFHk6Vi5WpIv16JYoSaVs4jIIxzYv5p6YqHjPMwqzV8FHnoC2bfLNTDMEXBSFkuUKfh+7karV4kS3sEt0xmCg+dJHp1juyAZr2HmoSSJ3qLqYLL+9gmcIiD39qZ+/ERRYll6rTnF8pRIObjJTzDHFkXS2gINcAqRQptHaBpe6CetP6OkT4vaEDd8i3X0sWV+8jsugzaXQIR2y8lQOBM9pdQQwoWLWucCmncQ4LWzriY2PcK4WvF8E92EGvnBfa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2024-11-06T19:30:36Z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{7E18CD00-C4A8-40FD-9C66-86B46352AB70}</SetupID>
          <SignatureText>Myrian Areco Amaral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2024-11-06T19:30:36Z</xd:SigningTime>
          <xd:SigningCertificate>
            <xd:Cert>
              <xd:CertDigest>
                <DigestMethod Algorithm="http://www.w3.org/2001/04/xmlenc#sha256"/>
                <DigestValue>iaYYDhCAYq0952x9pDQfx6ZWsVheRB07x1ZAtWiohy0=</DigestValue>
              </xd:CertDigest>
              <xd:IssuerSerial>
                <X509IssuerName>C=PY, O=DOCUMENTA S.A., SERIALNUMBER=RUC80050172-1, CN=CA-DOCUMENTA S.A.</X509IssuerName>
                <X509SerialNumber>7275593220388421904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4BAAB/AAAAAAAAAAAAAAA8HAAAkQwAACBFTUYAAAEAzBwAAKo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HwEAAIAAAAAAAAAAAAAAAB8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0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L4AAABIAAAAJQAAAAwAAAAEAAAAVAAAAMAAAAAqAAAAMwAAALwAAABHAAAAAQAAANF2yUGrCslBKgAAADMAAAATAAAATAAAAAAAAAAAAAAAAAAAAP//////////dAAAAE0AeQByAGkAYQBuACAAQQByAGUAYwBvACAAQQBtAGEAcgBhAGwAAAAOAAAACAAAAAYAAAAEAAAACAAAAAkAAAAEAAAACgAAAAYAAAAIAAAABwAAAAkAAAAEAAAACgAAAA4AAAAIAAAABgAAAAgAAAAEAAAASwAAAEAAAAAwAAAABQAAACAAAAABAAAAAQAAABAAAAAAAAAAAAAAAB8BAACAAAAAAAAAAAAAAAAfAQAAgAAAACUAAAAMAAAAAgAAACcAAAAYAAAABQAAAAAAAAD///8AAAAAACUAAAAMAAAABQAAAEwAAABkAAAAAAAAAFAAAAAeAQAAfAAAAAAAAABQAAAAH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CABAAAKAAAAUAAAAM0AAABcAAAAAQAAANF2yUGrCslBCgAAAFAAAAAjAAAATAAAAAAAAAAAAAAAAAAAAP//////////lAAAAEEAYgBnAC4AIABNAHkAcgBpAGEAbgAgAEMAbwBuAGMAZQBwAGMAaQDzAG4AIABBAHIAZQBjAG8AIABBAG0AYQByAGEAbAAAAAcAAAAHAAAABwAAAAMAAAADAAAACgAAAAUAAAAEAAAAAwAAAAYAAAAHAAAAAwAAAAcAAAAHAAAABwAAAAUAAAAGAAAABwAAAAUAAAADAAAABwAAAAcAAAADAAAABwAAAAQAAAAGAAAABQAAAAcAAAADAAAABwAAAAkAAAAGAAAABAAAAAYAAAADAAAASwAAAEAAAAAwAAAABQAAACAAAAABAAAAAQAAABAAAAAAAAAAAAAAAB8BAACAAAAAAAAAAAAAAAAf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DAEAAAoAAABgAAAAqgAAAGwAAAABAAAA0XbJQasKyUEKAAAAYAAAACAAAABMAAAAAAAAAAAAAAAAAAAA//////////+MAAAAUAByAGUAcwBpAGQAZQBuAHQAZQAgAC0AIABKAHUAbgB0AGEAIABkAGUAIABWAGkAZwBpAGwAYQBuAGMAaQBhAAYAAAAEAAAABgAAAAUAAAADAAAABwAAAAYAAAAHAAAABAAAAAYAAAADAAAABAAAAAMAAAAEAAAABwAAAAcAAAAEAAAABgAAAAMAAAAHAAAABgAAAAMAAAAHAAAAAwAAAAcAAAADAAAAAwAAAAYAAAAHAAAABQAAAAMAAAAGAAAASwAAAEAAAAAwAAAABQAAACAAAAABAAAAAQAAABAAAAAAAAAAAAAAAB8BAACAAAAAAAAAAAAAAAAfAQAAgAAAACUAAAAMAAAAAgAAACcAAAAYAAAABQAAAAAAAAD///8AAAAAACUAAAAMAAAABQAAAEwAAABkAAAACQAAAHAAAAAVAQAAfAAAAAkAAABwAAAADQEAAA0AAAAhAPAAAAAAAAAAAAAAAIA/AAAAAAAAAAAAAIA/AAAAAAAAAAAAAAAAAAAAAAAAAAAAAAAAAAAAAAAAAAAlAAAADAAAAAAAAIAoAAAADAAAAAUAAAAlAAAADAAAAAEAAAAYAAAADAAAAAAAAAASAAAADAAAAAEAAAAWAAAADAAAAAAAAABUAAAAUAEAAAoAAABwAAAAFAEAAHwAAAABAAAA0XbJQasKyUEKAAAAcAAAACsAAABMAAAABAAAAAkAAABwAAAAFgEAAH0AAACkAAAARgBpAHIAbQBhAGQAbwAgAHAAbwByADoAIABNAFkAUgBJAEEATgAgAEMATwBOAEMARQBQAEMASQBPAE4AIABBAFIARQBDAE8AIABBAE0AQQBSAEEATAAAAAYAAAADAAAABAAAAAkAAAAGAAAABwAAAAcAAAADAAAABwAAAAcAAAAEAAAAAwAAAAMAAAAKAAAABQAAAAcAAAADAAAABwAAAAgAAAADAAAABwAAAAkAAAAIAAAABwAAAAYAAAAGAAAABwAAAAMAAAAJAAAACAAAAAMAAAAHAAAABwAAAAYAAAAHAAAACQAAAAMAAAAHAAAACgAAAAcAAAAHAAAABwAAAAUAAAAWAAAADAAAAAAAAAAlAAAADAAAAAIAAAAOAAAAFAAAAAAAAAAQAAAAFAAAAA==</Object>
  <Object Id="idInvalidSigLnImg">AQAAAGwAAAAAAAAAAAAAAB4BAAB/AAAAAAAAAAAAAAA8HAAAkQwAACBFTUYAAAEAPCIAALE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HwEAAIAAAAAAAAAAAAAAAB8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0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L4AAABIAAAAJQAAAAwAAAAEAAAAVAAAAMAAAAAqAAAAMwAAALwAAABHAAAAAQAAANF2yUGrCslBKgAAADMAAAATAAAATAAAAAAAAAAAAAAAAAAAAP//////////dAAAAE0AeQByAGkAYQBuACAAQQByAGUAYwBvACAAQQBtAGEAcgBhAGwAAAAOAAAACAAAAAYAAAAEAAAACAAAAAkAAAAEAAAACgAAAAYAAAAIAAAABwAAAAkAAAAEAAAACgAAAA4AAAAIAAAABgAAAAgAAAAEAAAASwAAAEAAAAAwAAAABQAAACAAAAABAAAAAQAAABAAAAAAAAAAAAAAAB8BAACAAAAAAAAAAAAAAAAfAQAAgAAAACUAAAAMAAAAAgAAACcAAAAYAAAABQAAAAAAAAD///8AAAAAACUAAAAMAAAABQAAAEwAAABkAAAAAAAAAFAAAAAeAQAAfAAAAAAAAABQAAAAH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CABAAAKAAAAUAAAAM0AAABcAAAAAQAAANF2yUGrCslBCgAAAFAAAAAjAAAATAAAAAAAAAAAAAAAAAAAAP//////////lAAAAEEAYgBnAC4AIABNAHkAcgBpAGEAbgAgAEMAbwBuAGMAZQBwAGMAaQDzAG4AIABBAHIAZQBjAG8AIABBAG0AYQByAGEAbAAAAAcAAAAHAAAABwAAAAMAAAADAAAACgAAAAUAAAAEAAAAAwAAAAYAAAAHAAAAAwAAAAcAAAAHAAAABwAAAAUAAAAGAAAABwAAAAUAAAADAAAABwAAAAcAAAADAAAABwAAAAQAAAAGAAAABQAAAAcAAAADAAAABwAAAAkAAAAGAAAABAAAAAYAAAADAAAASwAAAEAAAAAwAAAABQAAACAAAAABAAAAAQAAABAAAAAAAAAAAAAAAB8BAACAAAAAAAAAAAAAAAAf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DAEAAAoAAABgAAAAqgAAAGwAAAABAAAA0XbJQasKyUEKAAAAYAAAACAAAABMAAAAAAAAAAAAAAAAAAAA//////////+MAAAAUAByAGUAcwBpAGQAZQBuAHQAZQAgAC0AIABKAHUAbgB0AGEAIABkAGUAIABWAGkAZwBpAGwAYQBuAGMAaQBhAAYAAAAEAAAABgAAAAUAAAADAAAABwAAAAYAAAAHAAAABAAAAAYAAAADAAAABAAAAAMAAAAEAAAABwAAAAcAAAAEAAAABgAAAAMAAAAHAAAABgAAAAMAAAAHAAAAAwAAAAcAAAADAAAAAwAAAAYAAAAHAAAABQAAAAMAAAAGAAAASwAAAEAAAAAwAAAABQAAACAAAAABAAAAAQAAABAAAAAAAAAAAAAAAB8BAACAAAAAAAAAAAAAAAAfAQAAgAAAACUAAAAMAAAAAgAAACcAAAAYAAAABQAAAAAAAAD///8AAAAAACUAAAAMAAAABQAAAEwAAABkAAAACQAAAHAAAAAVAQAAfAAAAAkAAABwAAAADQEAAA0AAAAhAPAAAAAAAAAAAAAAAIA/AAAAAAAAAAAAAIA/AAAAAAAAAAAAAAAAAAAAAAAAAAAAAAAAAAAAAAAAAAAlAAAADAAAAAAAAIAoAAAADAAAAAUAAAAlAAAADAAAAAEAAAAYAAAADAAAAAAAAAASAAAADAAAAAEAAAAWAAAADAAAAAAAAABUAAAAUAEAAAoAAABwAAAAFAEAAHwAAAABAAAA0XbJQasKyUEKAAAAcAAAACsAAABMAAAABAAAAAkAAABwAAAAFgEAAH0AAACkAAAARgBpAHIAbQBhAGQAbwAgAHAAbwByADoAIABNAFkAUgBJAEEATgAgAEMATwBOAEMARQBQAEMASQBPAE4AIABBAFIARQBDAE8AIABBAE0AQQBSAEEATAAAAAYAAAADAAAABAAAAAkAAAAGAAAABwAAAAcAAAADAAAABwAAAAcAAAAEAAAAAwAAAAMAAAAKAAAABQAAAAcAAAADAAAABwAAAAgAAAADAAAABwAAAAkAAAAIAAAABwAAAAYAAAAGAAAABwAAAAMAAAAJAAAACAAAAAMAAAAHAAAABwAAAAYAAAAHAAAACQAAAAMAAAAHAAAACgAAAAcAAAAHAAAABwAAAAUAAAAWAAAADAAAAAAAAAAlAAAADAAAAAIAAAAOAAAAFAAAAAAAAAAQAAAAFAAAAA==</Object>
</Signature>
</file>

<file path=_xmlsignatures/sig16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d1Un5/1C0sUCChJgGwXAZQgamzy6ki0MbD5kKAFMrRw=</DigestValue>
    </Reference>
    <Reference Type="http://www.w3.org/2000/09/xmldsig#Object" URI="#idOfficeObject">
      <DigestMethod Algorithm="http://www.w3.org/2001/04/xmlenc#sha256"/>
      <DigestValue>AzYeLE8jkk5pZn34D7s4m5xKvsqN1eUV6kYd/e5Nyys=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BRWKXno1rylCQuTJTUiB93+uDYm+FLh3ZV0+oJcRgrE=</DigestValue>
    </Reference>
    <Reference Type="http://www.w3.org/2000/09/xmldsig#Object" URI="#idValidSigLnImg">
      <DigestMethod Algorithm="http://www.w3.org/2001/04/xmlenc#sha256"/>
      <DigestValue>lu1KLH4hua46MWTIGkKm3LKJEIWO1h5u+IyNPllQuFw=</DigestValue>
    </Reference>
    <Reference Type="http://www.w3.org/2000/09/xmldsig#Object" URI="#idInvalidSigLnImg">
      <DigestMethod Algorithm="http://www.w3.org/2001/04/xmlenc#sha256"/>
      <DigestValue>XnCqq8G6gKMlmt809dHjz0Ldaw1EplW/I3f8XEXopFE=</DigestValue>
    </Reference>
  </SignedInfo>
  <SignatureValue>lXSvQfmQjfeiqwOajNk0ZyzhuDRb5aulmk+7cqFbzIyEfrre2MgTRpB0RNlUUPkRkjO/R+hWwcDy
uOO6hUJ8O4cIT4m6TCO2Q7A2Ct0yuqPdbMEA4Lk65K/WuiZQ7Rqlmq9nBlHe5rjlMuE4ifxtN/QC
Bm1rfK8Teult8KD+isCbLMLb0ZXUwF2cekEmO4aK+qcXYT9W7aZg6BqtjwXMop69Y5MsvU5rzu7p
9kJEWpN0oKdZatTlhPzgaZkqGwZCQ2cOU1jMHnLXIT5qztAKU5GDfPWITVZQAnTCWV+VaPW1p6cO
TqeED7UNa5BuDy4fCmssLIQ8cYKbJPw9i2dT8w==</SignatureValue>
  <KeyInfo>
    <X509Data>
      <X509Certificate>MIIIiDCCBnCgAwIBAgIIZPgZfHd+ARAwDQYJKoZIhvcNAQELBQAwWjEaMBgGA1UEAwwRQ0EtRE9DVU1FTlRBIFMuQS4xFjAUBgNVBAUTDVJVQzgwMDUwMTcyLTExFzAVBgNVBAoMDkRPQ1VNRU5UQSBTLkEuMQswCQYDVQQGEwJQWTAeFw0yNDA1MDcxOTI3MDBaFw0yNjA1MDcxOTI3MDBaMIHAMScwJQYDVQQDDB5NWVJJQU4gQ09OQ0VQQ0lPTiBBUkVDTyBBTUFSQUwxETAPBgNVBAUTCENJOTU0NTAyMRowGAYDVQQqDBFNWVJJQU4gQ09OQ0VQQ0lPTjEVMBMGA1UEBAwMQVJFQ08gQU1BUkFMMQswCQYDVQQLDAJGMjE1MDMGA1UECgwsQ0VSVElGSUNBRE8gQ1VBTElGSUNBRE8gREUgRklSTUEgRUxFQ1RST05JQ0ExCzAJBgNVBAYTAlBZMIIBIjANBgkqhkiG9w0BAQEFAAOCAQ8AMIIBCgKCAQEAuEEVw795v276IhCnzQJOxAz6MXsxNa3rkR2L9ROKKb72TusUFW4wZ7wHaLAS0ob2bCF1sEaEkoyrizlKucI5pX74zX9tpIhGKWG20T9YLov07o/PirW6sLhLdmF13Vtub23AGKbs3hl+awwatlBJMwgh0FiAdPQnbYjt9b/WYyg0Zv4bvCWSDAySznycd3WW31FFhtpduqo7931bsX/69uaiPqT84b7UadB1U9eJab6h8woGAbgWRsxLtYFk/TWRsq4R9Hsp5oHiIqHWBPN1lbNO80xzQF4mfua7Yum255W1QJcnNW4L1Tsd+UhKJ13rPxOex2hvmB+BlF/WAgKpswIDAQABo4ID6TCCA+UwDAYDVR0TAQH/BAIwADAfBgNVHSMEGDAWgBShPYUrzdgslh85AgyfUztY2JULezCBlAYIKwYBBQUHAQEEgYcwgYQwVQYIKwYBBQUHMAKGSWh0dHBzOi8vd3d3LmRpZ2l0by5jb20ucHkvdXBsb2Fkcy9jZXJ0aWZpY2Fkby1kb2N1bWVudGEtc2EtMTUzNTExNzc3MS5jcnQwKwYIKwYBBQUHMAGGH2h0dHBzOi8vd3d3LmRpZ2l0by5jb20ucHkvb2NzcC8wTAYDVR0RBEUwQ4EVZWp1cmlkaWNvMDB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kOddMN1GLYs+c49Pp+46fWyT0UAwDgYDVR0PAQH/BAQDAgXgMA0GCSqGSIb3DQEBCwUAA4ICAQCIo2xm7hT0UOMRrAsxYpLqUxR8aL3kczy92NaEGPa2/I9kd5bx/frmGwub7TU6ey82aeaoiY99NOaVe3kqPujJCaHRZV2fGQHneUxIgBYmeIm20uHmEEHO+/pdalNnwEhxh4zdCdJOslbGFwRnRbKRXtpOMz59TmC2PeI1wq9Y/XnYSc2bOCEX01R6o5kN5RZjqp1wVvrboXgKOnwUWwuouJdZJrfu9ZIHcV699qsOa/Eq7OdHi4xdkxLPW/xCb7E4pqoeZTRDeISxHIyB4jOYarqcV1EYEShuUeiOyFUT/gakSNyw9d8HtImZnnMR/Lp6g4cVqDFRTFXKlx8pGlQYv/SeoGtaIwoOoSKG5sodpN1Mq92ciouIOYDYGihwoeY90FDp+X3GJHtSSf2i5KnSc41Vvkfjjm+gQiadkQ2SbpyOFHk6Vi5WpIv16JYoSaVs4jIIxzYv5p6YqHjPMwqzV8FHnoC2bfLNTDMEXBSFkuUKfh+7karV4kS3sEt0xmCg+dJHp1juyAZr2HmoSSJ3qLqYLL+9gmcIiD39qZ+/ERRYll6rTnF8pRIObjJTzDHFkXS2gINcAqRQptHaBpe6CetP6OkT4vaEDd8i3X0sWV+8jsugzaXQIR2y8lQOBM9pdQQwoWLWucCmncQ4LWzriY2PcK4WvF8E92EGvnBfa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2024-11-06T19:32:16Z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{1CD3BD50-BE7E-49CE-B02C-798C43E71011}</SetupID>
          <SignatureText>Myrian Areco Amaral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2024-11-06T19:32:16Z</xd:SigningTime>
          <xd:SigningCertificate>
            <xd:Cert>
              <xd:CertDigest>
                <DigestMethod Algorithm="http://www.w3.org/2001/04/xmlenc#sha256"/>
                <DigestValue>iaYYDhCAYq0952x9pDQfx6ZWsVheRB07x1ZAtWiohy0=</DigestValue>
              </xd:CertDigest>
              <xd:IssuerSerial>
                <X509IssuerName>C=PY, O=DOCUMENTA S.A., SERIALNUMBER=RUC80050172-1, CN=CA-DOCUMENTA S.A.</X509IssuerName>
                <X509SerialNumber>7275593220388421904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4BAAB/AAAAAAAAAAAAAAA8HAAAkQwAACBFTUYAAAEAzBwAAKo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HwEAAIAAAAAAAAAAAAAAAB8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0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L4AAABIAAAAJQAAAAwAAAAEAAAAVAAAAMAAAAAqAAAAMwAAALwAAABHAAAAAQAAANF2yUGrCslBKgAAADMAAAATAAAATAAAAAAAAAAAAAAAAAAAAP//////////dAAAAE0AeQByAGkAYQBuACAAQQByAGUAYwBvACAAQQBtAGEAcgBhAGwAAAAOAAAACAAAAAYAAAAEAAAACAAAAAkAAAAEAAAACgAAAAYAAAAIAAAABwAAAAkAAAAEAAAACgAAAA4AAAAIAAAABgAAAAgAAAAEAAAASwAAAEAAAAAwAAAABQAAACAAAAABAAAAAQAAABAAAAAAAAAAAAAAAB8BAACAAAAAAAAAAAAAAAAfAQAAgAAAACUAAAAMAAAAAgAAACcAAAAYAAAABQAAAAAAAAD///8AAAAAACUAAAAMAAAABQAAAEwAAABkAAAAAAAAAFAAAAAeAQAAfAAAAAAAAABQAAAAH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CABAAAKAAAAUAAAAM0AAABcAAAAAQAAANF2yUGrCslBCgAAAFAAAAAjAAAATAAAAAAAAAAAAAAAAAAAAP//////////lAAAAEEAYgBnAC4AIABNAHkAcgBpAGEAbgAgAEMAbwBuAGMAZQBwAGMAaQDzAG4AIABBAHIAZQBjAG8AIABBAG0AYQByAGEAbAAAAAcAAAAHAAAABwAAAAMAAAADAAAACgAAAAUAAAAEAAAAAwAAAAYAAAAHAAAAAwAAAAcAAAAHAAAABwAAAAUAAAAGAAAABwAAAAUAAAADAAAABwAAAAcAAAADAAAABwAAAAQAAAAGAAAABQAAAAcAAAADAAAABwAAAAkAAAAGAAAABAAAAAYAAAADAAAASwAAAEAAAAAwAAAABQAAACAAAAABAAAAAQAAABAAAAAAAAAAAAAAAB8BAACAAAAAAAAAAAAAAAAf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DAEAAAoAAABgAAAAqgAAAGwAAAABAAAA0XbJQasKyUEKAAAAYAAAACAAAABMAAAAAAAAAAAAAAAAAAAA//////////+MAAAAUAByAGUAcwBpAGQAZQBuAHQAZQAgAC0AIABKAHUAbgB0AGEAIABkAGUAIABWAGkAZwBpAGwAYQBuAGMAaQBhAAYAAAAEAAAABgAAAAUAAAADAAAABwAAAAYAAAAHAAAABAAAAAYAAAADAAAABAAAAAMAAAAEAAAABwAAAAcAAAAEAAAABgAAAAMAAAAHAAAABgAAAAMAAAAHAAAAAwAAAAcAAAADAAAAAwAAAAYAAAAHAAAABQAAAAMAAAAGAAAASwAAAEAAAAAwAAAABQAAACAAAAABAAAAAQAAABAAAAAAAAAAAAAAAB8BAACAAAAAAAAAAAAAAAAfAQAAgAAAACUAAAAMAAAAAgAAACcAAAAYAAAABQAAAAAAAAD///8AAAAAACUAAAAMAAAABQAAAEwAAABkAAAACQAAAHAAAAAVAQAAfAAAAAkAAABwAAAADQEAAA0AAAAhAPAAAAAAAAAAAAAAAIA/AAAAAAAAAAAAAIA/AAAAAAAAAAAAAAAAAAAAAAAAAAAAAAAAAAAAAAAAAAAlAAAADAAAAAAAAIAoAAAADAAAAAUAAAAlAAAADAAAAAEAAAAYAAAADAAAAAAAAAASAAAADAAAAAEAAAAWAAAADAAAAAAAAABUAAAAUAEAAAoAAABwAAAAFAEAAHwAAAABAAAA0XbJQasKyUEKAAAAcAAAACsAAABMAAAABAAAAAkAAABwAAAAFgEAAH0AAACkAAAARgBpAHIAbQBhAGQAbwAgAHAAbwByADoAIABNAFkAUgBJAEEATgAgAEMATwBOAEMARQBQAEMASQBPAE4AIABBAFIARQBDAE8AIABBAE0AQQBSAEEATAAAAAYAAAADAAAABAAAAAkAAAAGAAAABwAAAAcAAAADAAAABwAAAAcAAAAEAAAAAwAAAAMAAAAKAAAABQAAAAcAAAADAAAABwAAAAgAAAADAAAABwAAAAkAAAAIAAAABwAAAAYAAAAGAAAABwAAAAMAAAAJAAAACAAAAAMAAAAHAAAABwAAAAYAAAAHAAAACQAAAAMAAAAHAAAACgAAAAcAAAAHAAAABwAAAAUAAAAWAAAADAAAAAAAAAAlAAAADAAAAAIAAAAOAAAAFAAAAAAAAAAQAAAAFAAAAA==</Object>
  <Object Id="idInvalidSigLnImg">AQAAAGwAAAAAAAAAAAAAAB4BAAB/AAAAAAAAAAAAAAA8HAAAkQwAACBFTUYAAAEAPCIAALE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HwEAAIAAAAAAAAAAAAAAAB8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0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L4AAABIAAAAJQAAAAwAAAAEAAAAVAAAAMAAAAAqAAAAMwAAALwAAABHAAAAAQAAANF2yUGrCslBKgAAADMAAAATAAAATAAAAAAAAAAAAAAAAAAAAP//////////dAAAAE0AeQByAGkAYQBuACAAQQByAGUAYwBvACAAQQBtAGEAcgBhAGwAAAAOAAAACAAAAAYAAAAEAAAACAAAAAkAAAAEAAAACgAAAAYAAAAIAAAABwAAAAkAAAAEAAAACgAAAA4AAAAIAAAABgAAAAgAAAAEAAAASwAAAEAAAAAwAAAABQAAACAAAAABAAAAAQAAABAAAAAAAAAAAAAAAB8BAACAAAAAAAAAAAAAAAAfAQAAgAAAACUAAAAMAAAAAgAAACcAAAAYAAAABQAAAAAAAAD///8AAAAAACUAAAAMAAAABQAAAEwAAABkAAAAAAAAAFAAAAAeAQAAfAAAAAAAAABQAAAAH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CABAAAKAAAAUAAAAM0AAABcAAAAAQAAANF2yUGrCslBCgAAAFAAAAAjAAAATAAAAAAAAAAAAAAAAAAAAP//////////lAAAAEEAYgBnAC4AIABNAHkAcgBpAGEAbgAgAEMAbwBuAGMAZQBwAGMAaQDzAG4AIABBAHIAZQBjAG8AIABBAG0AYQByAGEAbAAAAAcAAAAHAAAABwAAAAMAAAADAAAACgAAAAUAAAAEAAAAAwAAAAYAAAAHAAAAAwAAAAcAAAAHAAAABwAAAAUAAAAGAAAABwAAAAUAAAADAAAABwAAAAcAAAADAAAABwAAAAQAAAAGAAAABQAAAAcAAAADAAAABwAAAAkAAAAGAAAABAAAAAYAAAADAAAASwAAAEAAAAAwAAAABQAAACAAAAABAAAAAQAAABAAAAAAAAAAAAAAAB8BAACAAAAAAAAAAAAAAAAf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DAEAAAoAAABgAAAAqgAAAGwAAAABAAAA0XbJQasKyUEKAAAAYAAAACAAAABMAAAAAAAAAAAAAAAAAAAA//////////+MAAAAUAByAGUAcwBpAGQAZQBuAHQAZQAgAC0AIABKAHUAbgB0AGEAIABkAGUAIABWAGkAZwBpAGwAYQBuAGMAaQBhAAYAAAAEAAAABgAAAAUAAAADAAAABwAAAAYAAAAHAAAABAAAAAYAAAADAAAABAAAAAMAAAAEAAAABwAAAAcAAAAEAAAABgAAAAMAAAAHAAAABgAAAAMAAAAHAAAAAwAAAAcAAAADAAAAAwAAAAYAAAAHAAAABQAAAAMAAAAGAAAASwAAAEAAAAAwAAAABQAAACAAAAABAAAAAQAAABAAAAAAAAAAAAAAAB8BAACAAAAAAAAAAAAAAAAfAQAAgAAAACUAAAAMAAAAAgAAACcAAAAYAAAABQAAAAAAAAD///8AAAAAACUAAAAMAAAABQAAAEwAAABkAAAACQAAAHAAAAAVAQAAfAAAAAkAAABwAAAADQEAAA0AAAAhAPAAAAAAAAAAAAAAAIA/AAAAAAAAAAAAAIA/AAAAAAAAAAAAAAAAAAAAAAAAAAAAAAAAAAAAAAAAAAAlAAAADAAAAAAAAIAoAAAADAAAAAUAAAAlAAAADAAAAAEAAAAYAAAADAAAAAAAAAASAAAADAAAAAEAAAAWAAAADAAAAAAAAABUAAAAUAEAAAoAAABwAAAAFAEAAHwAAAABAAAA0XbJQasKyUEKAAAAcAAAACsAAABMAAAABAAAAAkAAABwAAAAFgEAAH0AAACkAAAARgBpAHIAbQBhAGQAbwAgAHAAbwByADoAIABNAFkAUgBJAEEATgAgAEMATwBOAEMARQBQAEMASQBPAE4AIABBAFIARQBDAE8AIABBAE0AQQBSAEEATAAAAAYAAAADAAAABAAAAAkAAAAGAAAABwAAAAcAAAADAAAABwAAAAcAAAAEAAAAAwAAAAMAAAAKAAAABQAAAAcAAAADAAAABwAAAAgAAAADAAAABwAAAAkAAAAIAAAABwAAAAYAAAAGAAAABwAAAAMAAAAJAAAACAAAAAMAAAAHAAAABwAAAAYAAAAHAAAACQAAAAMAAAAHAAAACgAAAAcAAAAHAAAABwAAAAUAAAAWAAAADAAAAAAAAAAlAAAADAAAAAIAAAAOAAAAFAAAAAAAAAAQAAAAFAAAAA==</Object>
</Signature>
</file>

<file path=_xmlsignatures/sig17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nUbPcjAf+qAhHRGOimMT1NrAfN0kpjWsQV4Tstyq86E=</DigestValue>
    </Reference>
    <Reference Type="http://www.w3.org/2000/09/xmldsig#Object" URI="#idOfficeObject">
      <DigestMethod Algorithm="http://www.w3.org/2001/04/xmlenc#sha256"/>
      <DigestValue>Z5m84F2WdUvZDREgZo8HrNBO6Y0zBJDaPrvSPgG/6EQ=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W7jza0FOnB8Jr396lzAd2aJfZBCMVZ0/BFaPvKc9f1A=</DigestValue>
    </Reference>
    <Reference Type="http://www.w3.org/2000/09/xmldsig#Object" URI="#idValidSigLnImg">
      <DigestMethod Algorithm="http://www.w3.org/2001/04/xmlenc#sha256"/>
      <DigestValue>lu1KLH4hua46MWTIGkKm3LKJEIWO1h5u+IyNPllQuFw=</DigestValue>
    </Reference>
    <Reference Type="http://www.w3.org/2000/09/xmldsig#Object" URI="#idInvalidSigLnImg">
      <DigestMethod Algorithm="http://www.w3.org/2001/04/xmlenc#sha256"/>
      <DigestValue>XnCqq8G6gKMlmt809dHjz0Ldaw1EplW/I3f8XEXopFE=</DigestValue>
    </Reference>
  </SignedInfo>
  <SignatureValue>oJRtvSpshm4EMKH1+mny0SeDk79SgNabjJGGqV4rAF6s9YduX0dq9upRPpaWUr/3aj26KZRvwlfZ
G4lteMaVFtDPwIp8Gd66tizq6/k7YCWGzSUZLpzrOOh8jqskP7QOm23qcPd+5davHjf1I91b7M7E
QzUc/bOhWwcJZb0ENkzBvZcSbLE+oMsBPv1lxgiM9yaQfKGibbqJRyTI9N6/eltZyJAdN+cbLSLF
giTY3ERhzwMhg7YKrm7sFcppo2NgQGO7v5jwA3oifNGWJsKbt3fkqxPyY7n8xbYJkuOBzcWXZkzl
KrIWy1TxIOX8tXusAIucylX8yimUFjL/j57wdQ==</SignatureValue>
  <KeyInfo>
    <X509Data>
      <X509Certificate>MIIIiDCCBnCgAwIBAgIIZPgZfHd+ARAwDQYJKoZIhvcNAQELBQAwWjEaMBgGA1UEAwwRQ0EtRE9DVU1FTlRBIFMuQS4xFjAUBgNVBAUTDVJVQzgwMDUwMTcyLTExFzAVBgNVBAoMDkRPQ1VNRU5UQSBTLkEuMQswCQYDVQQGEwJQWTAeFw0yNDA1MDcxOTI3MDBaFw0yNjA1MDcxOTI3MDBaMIHAMScwJQYDVQQDDB5NWVJJQU4gQ09OQ0VQQ0lPTiBBUkVDTyBBTUFSQUwxETAPBgNVBAUTCENJOTU0NTAyMRowGAYDVQQqDBFNWVJJQU4gQ09OQ0VQQ0lPTjEVMBMGA1UEBAwMQVJFQ08gQU1BUkFMMQswCQYDVQQLDAJGMjE1MDMGA1UECgwsQ0VSVElGSUNBRE8gQ1VBTElGSUNBRE8gREUgRklSTUEgRUxFQ1RST05JQ0ExCzAJBgNVBAYTAlBZMIIBIjANBgkqhkiG9w0BAQEFAAOCAQ8AMIIBCgKCAQEAuEEVw795v276IhCnzQJOxAz6MXsxNa3rkR2L9ROKKb72TusUFW4wZ7wHaLAS0ob2bCF1sEaEkoyrizlKucI5pX74zX9tpIhGKWG20T9YLov07o/PirW6sLhLdmF13Vtub23AGKbs3hl+awwatlBJMwgh0FiAdPQnbYjt9b/WYyg0Zv4bvCWSDAySznycd3WW31FFhtpduqo7931bsX/69uaiPqT84b7UadB1U9eJab6h8woGAbgWRsxLtYFk/TWRsq4R9Hsp5oHiIqHWBPN1lbNO80xzQF4mfua7Yum255W1QJcnNW4L1Tsd+UhKJ13rPxOex2hvmB+BlF/WAgKpswIDAQABo4ID6TCCA+UwDAYDVR0TAQH/BAIwADAfBgNVHSMEGDAWgBShPYUrzdgslh85AgyfUztY2JULezCBlAYIKwYBBQUHAQEEgYcwgYQwVQYIKwYBBQUHMAKGSWh0dHBzOi8vd3d3LmRpZ2l0by5jb20ucHkvdXBsb2Fkcy9jZXJ0aWZpY2Fkby1kb2N1bWVudGEtc2EtMTUzNTExNzc3MS5jcnQwKwYIKwYBBQUHMAGGH2h0dHBzOi8vd3d3LmRpZ2l0by5jb20ucHkvb2NzcC8wTAYDVR0RBEUwQ4EVZWp1cmlkaWNvMDB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kOddMN1GLYs+c49Pp+46fWyT0UAwDgYDVR0PAQH/BAQDAgXgMA0GCSqGSIb3DQEBCwUAA4ICAQCIo2xm7hT0UOMRrAsxYpLqUxR8aL3kczy92NaEGPa2/I9kd5bx/frmGwub7TU6ey82aeaoiY99NOaVe3kqPujJCaHRZV2fGQHneUxIgBYmeIm20uHmEEHO+/pdalNnwEhxh4zdCdJOslbGFwRnRbKRXtpOMz59TmC2PeI1wq9Y/XnYSc2bOCEX01R6o5kN5RZjqp1wVvrboXgKOnwUWwuouJdZJrfu9ZIHcV699qsOa/Eq7OdHi4xdkxLPW/xCb7E4pqoeZTRDeISxHIyB4jOYarqcV1EYEShuUeiOyFUT/gakSNyw9d8HtImZnnMR/Lp6g4cVqDFRTFXKlx8pGlQYv/SeoGtaIwoOoSKG5sodpN1Mq92ciouIOYDYGihwoeY90FDp+X3GJHtSSf2i5KnSc41Vvkfjjm+gQiadkQ2SbpyOFHk6Vi5WpIv16JYoSaVs4jIIxzYv5p6YqHjPMwqzV8FHnoC2bfLNTDMEXBSFkuUKfh+7karV4kS3sEt0xmCg+dJHp1juyAZr2HmoSSJ3qLqYLL+9gmcIiD39qZ+/ERRYll6rTnF8pRIObjJTzDHFkXS2gINcAqRQptHaBpe6CetP6OkT4vaEDd8i3X0sWV+8jsugzaXQIR2y8lQOBM9pdQQwoWLWucCmncQ4LWzriY2PcK4WvF8E92EGvnBfa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2024-11-06T19:32:29Z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{2E70C976-B745-443B-9594-2DB8D0E01606}</SetupID>
          <SignatureText>Myrian Areco Amaral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2024-11-06T19:32:29Z</xd:SigningTime>
          <xd:SigningCertificate>
            <xd:Cert>
              <xd:CertDigest>
                <DigestMethod Algorithm="http://www.w3.org/2001/04/xmlenc#sha256"/>
                <DigestValue>iaYYDhCAYq0952x9pDQfx6ZWsVheRB07x1ZAtWiohy0=</DigestValue>
              </xd:CertDigest>
              <xd:IssuerSerial>
                <X509IssuerName>C=PY, O=DOCUMENTA S.A., SERIALNUMBER=RUC80050172-1, CN=CA-DOCUMENTA S.A.</X509IssuerName>
                <X509SerialNumber>7275593220388421904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4BAAB/AAAAAAAAAAAAAAA8HAAAkQwAACBFTUYAAAEAzBwAAKo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HwEAAIAAAAAAAAAAAAAAAB8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0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L4AAABIAAAAJQAAAAwAAAAEAAAAVAAAAMAAAAAqAAAAMwAAALwAAABHAAAAAQAAANF2yUGrCslBKgAAADMAAAATAAAATAAAAAAAAAAAAAAAAAAAAP//////////dAAAAE0AeQByAGkAYQBuACAAQQByAGUAYwBvACAAQQBtAGEAcgBhAGwAAAAOAAAACAAAAAYAAAAEAAAACAAAAAkAAAAEAAAACgAAAAYAAAAIAAAABwAAAAkAAAAEAAAACgAAAA4AAAAIAAAABgAAAAgAAAAEAAAASwAAAEAAAAAwAAAABQAAACAAAAABAAAAAQAAABAAAAAAAAAAAAAAAB8BAACAAAAAAAAAAAAAAAAfAQAAgAAAACUAAAAMAAAAAgAAACcAAAAYAAAABQAAAAAAAAD///8AAAAAACUAAAAMAAAABQAAAEwAAABkAAAAAAAAAFAAAAAeAQAAfAAAAAAAAABQAAAAH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CABAAAKAAAAUAAAAM0AAABcAAAAAQAAANF2yUGrCslBCgAAAFAAAAAjAAAATAAAAAAAAAAAAAAAAAAAAP//////////lAAAAEEAYgBnAC4AIABNAHkAcgBpAGEAbgAgAEMAbwBuAGMAZQBwAGMAaQDzAG4AIABBAHIAZQBjAG8AIABBAG0AYQByAGEAbAAAAAcAAAAHAAAABwAAAAMAAAADAAAACgAAAAUAAAAEAAAAAwAAAAYAAAAHAAAAAwAAAAcAAAAHAAAABwAAAAUAAAAGAAAABwAAAAUAAAADAAAABwAAAAcAAAADAAAABwAAAAQAAAAGAAAABQAAAAcAAAADAAAABwAAAAkAAAAGAAAABAAAAAYAAAADAAAASwAAAEAAAAAwAAAABQAAACAAAAABAAAAAQAAABAAAAAAAAAAAAAAAB8BAACAAAAAAAAAAAAAAAAf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DAEAAAoAAABgAAAAqgAAAGwAAAABAAAA0XbJQasKyUEKAAAAYAAAACAAAABMAAAAAAAAAAAAAAAAAAAA//////////+MAAAAUAByAGUAcwBpAGQAZQBuAHQAZQAgAC0AIABKAHUAbgB0AGEAIABkAGUAIABWAGkAZwBpAGwAYQBuAGMAaQBhAAYAAAAEAAAABgAAAAUAAAADAAAABwAAAAYAAAAHAAAABAAAAAYAAAADAAAABAAAAAMAAAAEAAAABwAAAAcAAAAEAAAABgAAAAMAAAAHAAAABgAAAAMAAAAHAAAAAwAAAAcAAAADAAAAAwAAAAYAAAAHAAAABQAAAAMAAAAGAAAASwAAAEAAAAAwAAAABQAAACAAAAABAAAAAQAAABAAAAAAAAAAAAAAAB8BAACAAAAAAAAAAAAAAAAfAQAAgAAAACUAAAAMAAAAAgAAACcAAAAYAAAABQAAAAAAAAD///8AAAAAACUAAAAMAAAABQAAAEwAAABkAAAACQAAAHAAAAAVAQAAfAAAAAkAAABwAAAADQEAAA0AAAAhAPAAAAAAAAAAAAAAAIA/AAAAAAAAAAAAAIA/AAAAAAAAAAAAAAAAAAAAAAAAAAAAAAAAAAAAAAAAAAAlAAAADAAAAAAAAIAoAAAADAAAAAUAAAAlAAAADAAAAAEAAAAYAAAADAAAAAAAAAASAAAADAAAAAEAAAAWAAAADAAAAAAAAABUAAAAUAEAAAoAAABwAAAAFAEAAHwAAAABAAAA0XbJQasKyUEKAAAAcAAAACsAAABMAAAABAAAAAkAAABwAAAAFgEAAH0AAACkAAAARgBpAHIAbQBhAGQAbwAgAHAAbwByADoAIABNAFkAUgBJAEEATgAgAEMATwBOAEMARQBQAEMASQBPAE4AIABBAFIARQBDAE8AIABBAE0AQQBSAEEATAAAAAYAAAADAAAABAAAAAkAAAAGAAAABwAAAAcAAAADAAAABwAAAAcAAAAEAAAAAwAAAAMAAAAKAAAABQAAAAcAAAADAAAABwAAAAgAAAADAAAABwAAAAkAAAAIAAAABwAAAAYAAAAGAAAABwAAAAMAAAAJAAAACAAAAAMAAAAHAAAABwAAAAYAAAAHAAAACQAAAAMAAAAHAAAACgAAAAcAAAAHAAAABwAAAAUAAAAWAAAADAAAAAAAAAAlAAAADAAAAAIAAAAOAAAAFAAAAAAAAAAQAAAAFAAAAA==</Object>
  <Object Id="idInvalidSigLnImg">AQAAAGwAAAAAAAAAAAAAAB4BAAB/AAAAAAAAAAAAAAA8HAAAkQwAACBFTUYAAAEAPCIAALE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HwEAAIAAAAAAAAAAAAAAAB8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0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L4AAABIAAAAJQAAAAwAAAAEAAAAVAAAAMAAAAAqAAAAMwAAALwAAABHAAAAAQAAANF2yUGrCslBKgAAADMAAAATAAAATAAAAAAAAAAAAAAAAAAAAP//////////dAAAAE0AeQByAGkAYQBuACAAQQByAGUAYwBvACAAQQBtAGEAcgBhAGwAAAAOAAAACAAAAAYAAAAEAAAACAAAAAkAAAAEAAAACgAAAAYAAAAIAAAABwAAAAkAAAAEAAAACgAAAA4AAAAIAAAABgAAAAgAAAAEAAAASwAAAEAAAAAwAAAABQAAACAAAAABAAAAAQAAABAAAAAAAAAAAAAAAB8BAACAAAAAAAAAAAAAAAAfAQAAgAAAACUAAAAMAAAAAgAAACcAAAAYAAAABQAAAAAAAAD///8AAAAAACUAAAAMAAAABQAAAEwAAABkAAAAAAAAAFAAAAAeAQAAfAAAAAAAAABQAAAAH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CABAAAKAAAAUAAAAM0AAABcAAAAAQAAANF2yUGrCslBCgAAAFAAAAAjAAAATAAAAAAAAAAAAAAAAAAAAP//////////lAAAAEEAYgBnAC4AIABNAHkAcgBpAGEAbgAgAEMAbwBuAGMAZQBwAGMAaQDzAG4AIABBAHIAZQBjAG8AIABBAG0AYQByAGEAbAAAAAcAAAAHAAAABwAAAAMAAAADAAAACgAAAAUAAAAEAAAAAwAAAAYAAAAHAAAAAwAAAAcAAAAHAAAABwAAAAUAAAAGAAAABwAAAAUAAAADAAAABwAAAAcAAAADAAAABwAAAAQAAAAGAAAABQAAAAcAAAADAAAABwAAAAkAAAAGAAAABAAAAAYAAAADAAAASwAAAEAAAAAwAAAABQAAACAAAAABAAAAAQAAABAAAAAAAAAAAAAAAB8BAACAAAAAAAAAAAAAAAAf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DAEAAAoAAABgAAAAqgAAAGwAAAABAAAA0XbJQasKyUEKAAAAYAAAACAAAABMAAAAAAAAAAAAAAAAAAAA//////////+MAAAAUAByAGUAcwBpAGQAZQBuAHQAZQAgAC0AIABKAHUAbgB0AGEAIABkAGUAIABWAGkAZwBpAGwAYQBuAGMAaQBhAAYAAAAEAAAABgAAAAUAAAADAAAABwAAAAYAAAAHAAAABAAAAAYAAAADAAAABAAAAAMAAAAEAAAABwAAAAcAAAAEAAAABgAAAAMAAAAHAAAABgAAAAMAAAAHAAAAAwAAAAcAAAADAAAAAwAAAAYAAAAHAAAABQAAAAMAAAAGAAAASwAAAEAAAAAwAAAABQAAACAAAAABAAAAAQAAABAAAAAAAAAAAAAAAB8BAACAAAAAAAAAAAAAAAAfAQAAgAAAACUAAAAMAAAAAgAAACcAAAAYAAAABQAAAAAAAAD///8AAAAAACUAAAAMAAAABQAAAEwAAABkAAAACQAAAHAAAAAVAQAAfAAAAAkAAABwAAAADQEAAA0AAAAhAPAAAAAAAAAAAAAAAIA/AAAAAAAAAAAAAIA/AAAAAAAAAAAAAAAAAAAAAAAAAAAAAAAAAAAAAAAAAAAlAAAADAAAAAAAAIAoAAAADAAAAAUAAAAlAAAADAAAAAEAAAAYAAAADAAAAAAAAAASAAAADAAAAAEAAAAWAAAADAAAAAAAAABUAAAAUAEAAAoAAABwAAAAFAEAAHwAAAABAAAA0XbJQasKyUEKAAAAcAAAACsAAABMAAAABAAAAAkAAABwAAAAFgEAAH0AAACkAAAARgBpAHIAbQBhAGQAbwAgAHAAbwByADoAIABNAFkAUgBJAEEATgAgAEMATwBOAEMARQBQAEMASQBPAE4AIABBAFIARQBDAE8AIABBAE0AQQBSAEEATAAAAAYAAAADAAAABAAAAAkAAAAGAAAABwAAAAcAAAADAAAABwAAAAcAAAAEAAAAAwAAAAMAAAAKAAAABQAAAAcAAAADAAAABwAAAAgAAAADAAAABwAAAAkAAAAIAAAABwAAAAYAAAAGAAAABwAAAAMAAAAJAAAACAAAAAMAAAAHAAAABwAAAAYAAAAHAAAACQAAAAMAAAAHAAAACgAAAAcAAAAHAAAABwAAAAUAAAAWAAAADAAAAAAAAAAlAAAADAAAAAIAAAAOAAAAFAAAAAAAAAAQAAAAFAAAAA==</Object>
</Signature>
</file>

<file path=_xmlsignatures/sig18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S5wsciZArrjW5B3GN8HyMLfAEYqS3Cmsl3EiGx1tJzA=</DigestValue>
    </Reference>
    <Reference Type="http://www.w3.org/2000/09/xmldsig#Object" URI="#idOfficeObject">
      <DigestMethod Algorithm="http://www.w3.org/2001/04/xmlenc#sha256"/>
      <DigestValue>AeDbuNvr5q+Y+Wln/6yzPJG0irlBbU2b2NcIBdrbsP0=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lz2uHWOvsvivg9bO4umjT2tgWKXUWSEwhGOnJwfewqo=</DigestValue>
    </Reference>
    <Reference Type="http://www.w3.org/2000/09/xmldsig#Object" URI="#idValidSigLnImg">
      <DigestMethod Algorithm="http://www.w3.org/2001/04/xmlenc#sha256"/>
      <DigestValue>lu1KLH4hua46MWTIGkKm3LKJEIWO1h5u+IyNPllQuFw=</DigestValue>
    </Reference>
    <Reference Type="http://www.w3.org/2000/09/xmldsig#Object" URI="#idInvalidSigLnImg">
      <DigestMethod Algorithm="http://www.w3.org/2001/04/xmlenc#sha256"/>
      <DigestValue>XnCqq8G6gKMlmt809dHjz0Ldaw1EplW/I3f8XEXopFE=</DigestValue>
    </Reference>
  </SignedInfo>
  <SignatureValue>FH8H+FMi6QroaqasvvYKq3OrYt6ClMXy1/bw4/Fg1SxEJV1mGMEk7AScOP7s/wADzI/nxrzZEUZs
T9Yj8/IfjT8LA2QqkN+cPQ7LYJUQO+2ZRSsWiUrDhPCWIXQmkxdq//V9oodgLpkCgyKAWmL3URrm
03SFgN8d9DOqDHJclfk/+rwTtFJQjLmBlr3G44exa9aI1XlBoU45l5U8Jt7faYUMJGob7O7bYoB2
12+NSDKKolJqM5ST49d+VKCVATF23bBBk4qARUBzW5z20ty9fF4E/Q3CYs1AHTWe4v/bqpNa3VSj
54qacJQA0KqkMoyRo8kaexwoXFx4+KQikKKU/A==</SignatureValue>
  <KeyInfo>
    <X509Data>
      <X509Certificate>MIIIiDCCBnCgAwIBAgIIZPgZfHd+ARAwDQYJKoZIhvcNAQELBQAwWjEaMBgGA1UEAwwRQ0EtRE9DVU1FTlRBIFMuQS4xFjAUBgNVBAUTDVJVQzgwMDUwMTcyLTExFzAVBgNVBAoMDkRPQ1VNRU5UQSBTLkEuMQswCQYDVQQGEwJQWTAeFw0yNDA1MDcxOTI3MDBaFw0yNjA1MDcxOTI3MDBaMIHAMScwJQYDVQQDDB5NWVJJQU4gQ09OQ0VQQ0lPTiBBUkVDTyBBTUFSQUwxETAPBgNVBAUTCENJOTU0NTAyMRowGAYDVQQqDBFNWVJJQU4gQ09OQ0VQQ0lPTjEVMBMGA1UEBAwMQVJFQ08gQU1BUkFMMQswCQYDVQQLDAJGMjE1MDMGA1UECgwsQ0VSVElGSUNBRE8gQ1VBTElGSUNBRE8gREUgRklSTUEgRUxFQ1RST05JQ0ExCzAJBgNVBAYTAlBZMIIBIjANBgkqhkiG9w0BAQEFAAOCAQ8AMIIBCgKCAQEAuEEVw795v276IhCnzQJOxAz6MXsxNa3rkR2L9ROKKb72TusUFW4wZ7wHaLAS0ob2bCF1sEaEkoyrizlKucI5pX74zX9tpIhGKWG20T9YLov07o/PirW6sLhLdmF13Vtub23AGKbs3hl+awwatlBJMwgh0FiAdPQnbYjt9b/WYyg0Zv4bvCWSDAySznycd3WW31FFhtpduqo7931bsX/69uaiPqT84b7UadB1U9eJab6h8woGAbgWRsxLtYFk/TWRsq4R9Hsp5oHiIqHWBPN1lbNO80xzQF4mfua7Yum255W1QJcnNW4L1Tsd+UhKJ13rPxOex2hvmB+BlF/WAgKpswIDAQABo4ID6TCCA+UwDAYDVR0TAQH/BAIwADAfBgNVHSMEGDAWgBShPYUrzdgslh85AgyfUztY2JULezCBlAYIKwYBBQUHAQEEgYcwgYQwVQYIKwYBBQUHMAKGSWh0dHBzOi8vd3d3LmRpZ2l0by5jb20ucHkvdXBsb2Fkcy9jZXJ0aWZpY2Fkby1kb2N1bWVudGEtc2EtMTUzNTExNzc3MS5jcnQwKwYIKwYBBQUHMAGGH2h0dHBzOi8vd3d3LmRpZ2l0by5jb20ucHkvb2NzcC8wTAYDVR0RBEUwQ4EVZWp1cmlkaWNvMDB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kOddMN1GLYs+c49Pp+46fWyT0UAwDgYDVR0PAQH/BAQDAgXgMA0GCSqGSIb3DQEBCwUAA4ICAQCIo2xm7hT0UOMRrAsxYpLqUxR8aL3kczy92NaEGPa2/I9kd5bx/frmGwub7TU6ey82aeaoiY99NOaVe3kqPujJCaHRZV2fGQHneUxIgBYmeIm20uHmEEHO+/pdalNnwEhxh4zdCdJOslbGFwRnRbKRXtpOMz59TmC2PeI1wq9Y/XnYSc2bOCEX01R6o5kN5RZjqp1wVvrboXgKOnwUWwuouJdZJrfu9ZIHcV699qsOa/Eq7OdHi4xdkxLPW/xCb7E4pqoeZTRDeISxHIyB4jOYarqcV1EYEShuUeiOyFUT/gakSNyw9d8HtImZnnMR/Lp6g4cVqDFRTFXKlx8pGlQYv/SeoGtaIwoOoSKG5sodpN1Mq92ciouIOYDYGihwoeY90FDp+X3GJHtSSf2i5KnSc41Vvkfjjm+gQiadkQ2SbpyOFHk6Vi5WpIv16JYoSaVs4jIIxzYv5p6YqHjPMwqzV8FHnoC2bfLNTDMEXBSFkuUKfh+7karV4kS3sEt0xmCg+dJHp1juyAZr2HmoSSJ3qLqYLL+9gmcIiD39qZ+/ERRYll6rTnF8pRIObjJTzDHFkXS2gINcAqRQptHaBpe6CetP6OkT4vaEDd8i3X0sWV+8jsugzaXQIR2y8lQOBM9pdQQwoWLWucCmncQ4LWzriY2PcK4WvF8E92EGvnBfa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2024-11-06T19:32:42Z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{77EBB23E-4CB9-4A6E-8E03-AB3992B6D710}</SetupID>
          <SignatureText>Myrian Areco Amaral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2024-11-06T19:32:42Z</xd:SigningTime>
          <xd:SigningCertificate>
            <xd:Cert>
              <xd:CertDigest>
                <DigestMethod Algorithm="http://www.w3.org/2001/04/xmlenc#sha256"/>
                <DigestValue>iaYYDhCAYq0952x9pDQfx6ZWsVheRB07x1ZAtWiohy0=</DigestValue>
              </xd:CertDigest>
              <xd:IssuerSerial>
                <X509IssuerName>C=PY, O=DOCUMENTA S.A., SERIALNUMBER=RUC80050172-1, CN=CA-DOCUMENTA S.A.</X509IssuerName>
                <X509SerialNumber>7275593220388421904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4BAAB/AAAAAAAAAAAAAAA8HAAAkQwAACBFTUYAAAEAzBwAAKo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HwEAAIAAAAAAAAAAAAAAAB8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0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L4AAABIAAAAJQAAAAwAAAAEAAAAVAAAAMAAAAAqAAAAMwAAALwAAABHAAAAAQAAANF2yUGrCslBKgAAADMAAAATAAAATAAAAAAAAAAAAAAAAAAAAP//////////dAAAAE0AeQByAGkAYQBuACAAQQByAGUAYwBvACAAQQBtAGEAcgBhAGwAAAAOAAAACAAAAAYAAAAEAAAACAAAAAkAAAAEAAAACgAAAAYAAAAIAAAABwAAAAkAAAAEAAAACgAAAA4AAAAIAAAABgAAAAgAAAAEAAAASwAAAEAAAAAwAAAABQAAACAAAAABAAAAAQAAABAAAAAAAAAAAAAAAB8BAACAAAAAAAAAAAAAAAAfAQAAgAAAACUAAAAMAAAAAgAAACcAAAAYAAAABQAAAAAAAAD///8AAAAAACUAAAAMAAAABQAAAEwAAABkAAAAAAAAAFAAAAAeAQAAfAAAAAAAAABQAAAAH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CABAAAKAAAAUAAAAM0AAABcAAAAAQAAANF2yUGrCslBCgAAAFAAAAAjAAAATAAAAAAAAAAAAAAAAAAAAP//////////lAAAAEEAYgBnAC4AIABNAHkAcgBpAGEAbgAgAEMAbwBuAGMAZQBwAGMAaQDzAG4AIABBAHIAZQBjAG8AIABBAG0AYQByAGEAbAAAAAcAAAAHAAAABwAAAAMAAAADAAAACgAAAAUAAAAEAAAAAwAAAAYAAAAHAAAAAwAAAAcAAAAHAAAABwAAAAUAAAAGAAAABwAAAAUAAAADAAAABwAAAAcAAAADAAAABwAAAAQAAAAGAAAABQAAAAcAAAADAAAABwAAAAkAAAAGAAAABAAAAAYAAAADAAAASwAAAEAAAAAwAAAABQAAACAAAAABAAAAAQAAABAAAAAAAAAAAAAAAB8BAACAAAAAAAAAAAAAAAAf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DAEAAAoAAABgAAAAqgAAAGwAAAABAAAA0XbJQasKyUEKAAAAYAAAACAAAABMAAAAAAAAAAAAAAAAAAAA//////////+MAAAAUAByAGUAcwBpAGQAZQBuAHQAZQAgAC0AIABKAHUAbgB0AGEAIABkAGUAIABWAGkAZwBpAGwAYQBuAGMAaQBhAAYAAAAEAAAABgAAAAUAAAADAAAABwAAAAYAAAAHAAAABAAAAAYAAAADAAAABAAAAAMAAAAEAAAABwAAAAcAAAAEAAAABgAAAAMAAAAHAAAABgAAAAMAAAAHAAAAAwAAAAcAAAADAAAAAwAAAAYAAAAHAAAABQAAAAMAAAAGAAAASwAAAEAAAAAwAAAABQAAACAAAAABAAAAAQAAABAAAAAAAAAAAAAAAB8BAACAAAAAAAAAAAAAAAAfAQAAgAAAACUAAAAMAAAAAgAAACcAAAAYAAAABQAAAAAAAAD///8AAAAAACUAAAAMAAAABQAAAEwAAABkAAAACQAAAHAAAAAVAQAAfAAAAAkAAABwAAAADQEAAA0AAAAhAPAAAAAAAAAAAAAAAIA/AAAAAAAAAAAAAIA/AAAAAAAAAAAAAAAAAAAAAAAAAAAAAAAAAAAAAAAAAAAlAAAADAAAAAAAAIAoAAAADAAAAAUAAAAlAAAADAAAAAEAAAAYAAAADAAAAAAAAAASAAAADAAAAAEAAAAWAAAADAAAAAAAAABUAAAAUAEAAAoAAABwAAAAFAEAAHwAAAABAAAA0XbJQasKyUEKAAAAcAAAACsAAABMAAAABAAAAAkAAABwAAAAFgEAAH0AAACkAAAARgBpAHIAbQBhAGQAbwAgAHAAbwByADoAIABNAFkAUgBJAEEATgAgAEMATwBOAEMARQBQAEMASQBPAE4AIABBAFIARQBDAE8AIABBAE0AQQBSAEEATAAAAAYAAAADAAAABAAAAAkAAAAGAAAABwAAAAcAAAADAAAABwAAAAcAAAAEAAAAAwAAAAMAAAAKAAAABQAAAAcAAAADAAAABwAAAAgAAAADAAAABwAAAAkAAAAIAAAABwAAAAYAAAAGAAAABwAAAAMAAAAJAAAACAAAAAMAAAAHAAAABwAAAAYAAAAHAAAACQAAAAMAAAAHAAAACgAAAAcAAAAHAAAABwAAAAUAAAAWAAAADAAAAAAAAAAlAAAADAAAAAIAAAAOAAAAFAAAAAAAAAAQAAAAFAAAAA==</Object>
  <Object Id="idInvalidSigLnImg">AQAAAGwAAAAAAAAAAAAAAB4BAAB/AAAAAAAAAAAAAAA8HAAAkQwAACBFTUYAAAEAPCIAALE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C2b+n8AAACwLZv6fwAAEwAAAAAAAAAAAHgk+38AAMFSS5r6fwAAMBZ4JPt/AAATAAAAAAAAABgXAAAAAAAAQAAAwPp/AAAAAHgk+38AAJdVS5r6fwAABAAAAAAAAAAwFngk+38AACC3zycyAAAAEwAAAAAAAABIAAAAAAAAAHxhDpv6fwAAmLMtm/p/AADAZQ6b+n8AAAEAAAAAAAAAdosOm/p/AAAAAHgk+38AAAAAAAAAAAAAAAAAADIAAAD0/GIm+38AADC5ZLq2AQAAazEJJPt/AAAAuM8nMgAAAIm4zycyAAAAAAAAAAAAAAAouc8n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HwEAAIAAAAAAAAAAAAAAAB8BAACAAAAAUgAAAHABAAACAAAAEAAAAAcAAAAAAAAAAAAAALwCAAAAAAAAAQICIlMAeQBzAHQAZQBtAAAAAAAAAAAAAAAAAAAAAAAAAAAAAAAAAAAAAAAAAAAAAAAAAAAAAAAAAAAAAAAAAAAAAAAAAAAAAQAAANwWAABo0M0nMgAAAAAAAAAAAAAA0G4vJPt/AAAAAAAAAAAAAAkAAAAAAAAAaH5kv7YBAAAKVUua+n8AAAAAAAAAAAAAAAAAAAAAAAA5ROv0CAkAAOjRzScyAAAAvwAAALYBAABxBYoAAAAAADC5ZLq2AQAAEMa0vgAAAAAAAAAAAAAAAAcAAAAAAAAAAAAAAAAAAABc0s0nMgAAAInSzScyAAAA0c0FJPt/AAAAAAAAAAAAAAAAAAAAAAAAAAAAAAAAAAAAAAAAAAAAADC5ZLq2AQAAazEJJPt/AAAA0s0nMgAAAInSzScyAAAAAAeHvrYBAAAQ080n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IprYBAADQbi8k+38AAAAAAAAAAAAAx7NjJvt/AAAAACemtgEAAAAAAAAAAAAAAAAAAAAAAAAAAAAAAAAAALlF6/QICQAAKYwrjvp/AABwuF2/AgAAAJABAAAAAAAAMLlkurYBAADg////AAAAAAAAAAAAAAAABgAAAAAAAAAAAAAAAAAAANzRzScyAAAACdLNJzIAAADRzQUk+38AAAAAAAAAAAAAlVI1jgAAAAA4gbOO+n8AAJDRzScyAAAAMLlkurYBAABrMQkk+38AAIDRzScyAAAACdLNJzIAAABwX4e+tgEAAKjSzSd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0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u476fwAAAgAAAAAAAAAQxrS+tgEAANBuLyT7fwAAAAAAAAAAAACR8qWM+n8AAKuqzNq7/AAAACZUv7YBAAAAAAAAAAAAAAAAAAAAAAAAiUTr9AgJAAAQxrS+tgEAAAIAAAAAAAAAkAEAAAAAAAAwuWS6tgEAAPD///8AAAAAAAAAAAAAAAAJAAAAAAAAAAAAAAAAAAAAzNLNJzIAAAD50s0nMgAAANHNBST7fwAAAAAAAAEAAAAAAAAAAAAAABDGtL62AQAAIAAAAAAAAAAwuWS6tgEAAGsxCST7fwAAcNLNJzIAAAD50s0nMgAAAHAwh762AQAAmNPNJ2R2AAgAAAAAJQAAAAwAAAAEAAAAGAAAAAwAAAAAAAAAEgAAAAwAAAABAAAAHgAAABgAAAApAAAAMwAAAL4AAABIAAAAJQAAAAwAAAAEAAAAVAAAAMAAAAAqAAAAMwAAALwAAABHAAAAAQAAANF2yUGrCslBKgAAADMAAAATAAAATAAAAAAAAAAAAAAAAAAAAP//////////dAAAAE0AeQByAGkAYQBuACAAQQByAGUAYwBvACAAQQBtAGEAcgBhAGwAAAAOAAAACAAAAAYAAAAEAAAACAAAAAkAAAAEAAAACgAAAAYAAAAIAAAABwAAAAkAAAAEAAAACgAAAA4AAAAIAAAABgAAAAgAAAAEAAAASwAAAEAAAAAwAAAABQAAACAAAAABAAAAAQAAABAAAAAAAAAAAAAAAB8BAACAAAAAAAAAAAAAAAAfAQAAgAAAACUAAAAMAAAAAgAAACcAAAAYAAAABQAAAAAAAAD///8AAAAAACUAAAAMAAAABQAAAEwAAABkAAAAAAAAAFAAAAAeAQAAfAAAAAAAAABQAAAAH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CABAAAKAAAAUAAAAM0AAABcAAAAAQAAANF2yUGrCslBCgAAAFAAAAAjAAAATAAAAAAAAAAAAAAAAAAAAP//////////lAAAAEEAYgBnAC4AIABNAHkAcgBpAGEAbgAgAEMAbwBuAGMAZQBwAGMAaQDzAG4AIABBAHIAZQBjAG8AIABBAG0AYQByAGEAbAAAAAcAAAAHAAAABwAAAAMAAAADAAAACgAAAAUAAAAEAAAAAwAAAAYAAAAHAAAAAwAAAAcAAAAHAAAABwAAAAUAAAAGAAAABwAAAAUAAAADAAAABwAAAAcAAAADAAAABwAAAAQAAAAGAAAABQAAAAcAAAADAAAABwAAAAkAAAAGAAAABAAAAAYAAAADAAAASwAAAEAAAAAwAAAABQAAACAAAAABAAAAAQAAABAAAAAAAAAAAAAAAB8BAACAAAAAAAAAAAAAAAAf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DAEAAAoAAABgAAAAqgAAAGwAAAABAAAA0XbJQasKyUEKAAAAYAAAACAAAABMAAAAAAAAAAAAAAAAAAAA//////////+MAAAAUAByAGUAcwBpAGQAZQBuAHQAZQAgAC0AIABKAHUAbgB0AGEAIABkAGUAIABWAGkAZwBpAGwAYQBuAGMAaQBhAAYAAAAEAAAABgAAAAUAAAADAAAABwAAAAYAAAAHAAAABAAAAAYAAAADAAAABAAAAAMAAAAEAAAABwAAAAcAAAAEAAAABgAAAAMAAAAHAAAABgAAAAMAAAAHAAAAAwAAAAcAAAADAAAAAwAAAAYAAAAHAAAABQAAAAMAAAAGAAAASwAAAEAAAAAwAAAABQAAACAAAAABAAAAAQAAABAAAAAAAAAAAAAAAB8BAACAAAAAAAAAAAAAAAAfAQAAgAAAACUAAAAMAAAAAgAAACcAAAAYAAAABQAAAAAAAAD///8AAAAAACUAAAAMAAAABQAAAEwAAABkAAAACQAAAHAAAAAVAQAAfAAAAAkAAABwAAAADQEAAA0AAAAhAPAAAAAAAAAAAAAAAIA/AAAAAAAAAAAAAIA/AAAAAAAAAAAAAAAAAAAAAAAAAAAAAAAAAAAAAAAAAAAlAAAADAAAAAAAAIAoAAAADAAAAAUAAAAlAAAADAAAAAEAAAAYAAAADAAAAAAAAAASAAAADAAAAAEAAAAWAAAADAAAAAAAAABUAAAAUAEAAAoAAABwAAAAFAEAAHwAAAABAAAA0XbJQasKyUEKAAAAcAAAACsAAABMAAAABAAAAAkAAABwAAAAFgEAAH0AAACkAAAARgBpAHIAbQBhAGQAbwAgAHAAbwByADoAIABNAFkAUgBJAEEATgAgAEMATwBOAEMARQBQAEMASQBPAE4AIABBAFIARQBDAE8AIABBAE0AQQBSAEEATAAAAAYAAAADAAAABAAAAAkAAAAGAAAABwAAAAcAAAADAAAABwAAAAcAAAAEAAAAAwAAAAMAAAAKAAAABQAAAAcAAAADAAAABwAAAAgAAAADAAAABwAAAAkAAAAIAAAABwAAAAYAAAAGAAAABwAAAAMAAAAJAAAACAAAAAMAAAAHAAAABwAAAAYAAAAHAAAACQAAAAMAAAAHAAAACgAAAAcAAAAHAAAABwAAAAUAAAAWAAAADAAAAAAAAAAlAAAADAAAAAIAAAAOAAAAFAAAAAAAAAAQAAAAFAAAAA==</Object>
</Signature>
</file>

<file path=_xmlsignatures/sig19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rZ+rIwEehEz2tTAnrdAZIz50bRCVVOLlzTajdK044SY=</DigestValue>
    </Reference>
    <Reference Type="http://www.w3.org/2000/09/xmldsig#Object" URI="#idOfficeObject">
      <DigestMethod Algorithm="http://www.w3.org/2001/04/xmlenc#sha256"/>
      <DigestValue>ES+0dYztX/WN/bxgkCnZxpEE6/ixnLrXj9BLAYgdmFc=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XuLpFuLjuZ1Voy8FzuMimbFy8t5OK8zjA1mGQCs1CQE=</DigestValue>
    </Reference>
    <Reference Type="http://www.w3.org/2000/09/xmldsig#Object" URI="#idValidSigLnImg">
      <DigestMethod Algorithm="http://www.w3.org/2001/04/xmlenc#sha256"/>
      <DigestValue>eM+L3hB6NCD3aKrhwVg/ToOCfCDEhMPY7YVcWerP8EM=</DigestValue>
    </Reference>
    <Reference Type="http://www.w3.org/2000/09/xmldsig#Object" URI="#idInvalidSigLnImg">
      <DigestMethod Algorithm="http://www.w3.org/2001/04/xmlenc#sha256"/>
      <DigestValue>DsxiLDW1o5Hjl0QE7d85YmTbZlzzwLpfjGHbGaJh+pY=</DigestValue>
    </Reference>
  </SignedInfo>
  <SignatureValue>F8htjq6vNtya1W5rANkGlVpZereK2R58Nd5JCzlPRV5WhGlOZ+v33SSoEQeJlWAB5nqN5T7qDxPE
ew7mqs+xpUHtogwYgmdG2qMYG8H0RlekVLc/aJAPHqnXKtCIsMSSfGok+5RRsM2mZIzJoxqFD5ql
MH1DK42fmxiBXnVwmptyZM8HGURW/ezd455LPluzKs/r2EOhF/He0dE7qbySMOdWR4H++Ufgvw+K
qlTtIGADZdPTDN0QNkUdM9j23768oS03lIVgqW55VxOSRTEri5D9cO6iCkN4fknSspvQT4zl4uys
3lv506M6N9dZ45MHkMpxp1mdWF2z8AwH4mdndw==</SignatureValue>
  <KeyInfo>
    <X509Data>
      <X509Certificate>MIIIoTCCBomgAwIBAgIIVQusqwUd/0kwDQYJKoZIhvcNAQELBQAwWjEaMBgGA1UEAwwRQ0EtRE9DVU1FTlRBIFMuQS4xFjAUBgNVBAUTDVJVQzgwMDUwMTcyLTExFzAVBgNVBAoMDkRPQ1VNRU5UQSBTLkEuMQswCQYDVQQGEwJQWTAeFw0yMzEwMDkxODIyMDBaFw0yNTEwMDgxODIyMDBaMIHNMS0wKwYDVQQDDCRQQVRSSUNJQSBST1NTQU5OQSBFU1RJR0FSUklCSUEgUk9NQU4xEjAQBgNVBAUTCUNJMTg0NDQyOTEaMBgGA1UEKgwRUEFUUklDSUEgUk9TU0FOTkExGzAZBgNVBAQMEkVTVElHQVJSSUJJQSBST01BTjELMAkGA1UECwwCRjIxNTAzBgNVBAoMLENFUlRJRklDQURPIENVQUxJRklDQURPIERFIEZJUk1BIEVMRUNUUk9OSUNBMQswCQYDVQQGEwJQWTCCASIwDQYJKoZIhvcNAQEBBQADggEPADCCAQoCggEBAJ6Aat32EutSS7qPbjpPm4YOH1vWZIbbzMz/iK9r71UbX7xYx6hmeAjNUWhDqr+twVOTC7x9zctha2Xh5ansJtpqUiS3R6fQvY4153lbDA2LFvDdfgpK9TXMJuDbq6kvCd3Kg/gzafRdEzEDZzn6bi7Bv9TMjX282wxrmQi2b+QewsbZz9Z0Blv3Cye0+w1FA+UvP+9yAzxQUrgxLeunSaz0PlVjJaoNLv4SdjZrx+r7P1X9wuEw389oH0LPRn+DmJFLSkYik4VLpl323L1fKPU0IQ+HXqmKqE7R5NnX8yQYqTFsI2xprWsx3msDQXZFumku+Y3J7loX6T+JctebM2cCAwEAAaOCA/UwggPxMAwGA1UdEwEB/wQCMAAwHwYDVR0jBBgwFoAUoT2FK83YLJYfOQIMn1M7WNiVC3swgZQGCCsGAQUFBwEBBIGHMIGEMFUGCCsGAQUFBzAChklodHRwczovL3d3dy5kaWdpdG8uY29tLnB5L3VwbG9hZHMvY2VydGlmaWNhZG8tZG9jdW1lbnRhLXNhLTE1MzUxMTc3NzEuY3J0MCsGCCsGAQUFBzABhh9odHRwczovL3d3dy5kaWdpdG8uY29tLnB5L29jc3AvMFgGA1UdEQRRME+BIXBfZXN0aWdhcnJpYmlh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SR7T7cTJ31v88JKFInr90OdRCRMA4GA1UdDwEB/wQEAwIF4DANBgkqhkiG9w0BAQsFAAOCAgEAbVGm88YIw/8HAcweu/TLlk8XmljXUjJVLBWPr3BMk7QCCzl1B5WTwcxESDU70DZJEwj2cWoNUaGNdg3ud/ERz2OKMilDMKCZhhcz1VvjK0UXLSGS4zH5Y7iZhGob+Jm1RjoW63OhGphh8HiPEBHjTGswiNNnLKNpft7uwh2XVx8VDPm0dRnWaGNmgPogjhWt/lNh6ZVsfgx0MepzpJNlPKNrdSkS1K8VuySAhTo2ko5j/A01I9R79R0nkHjOgrEw2+lEWPRe8CGQNH1OxgsygYXSRk7B3q9Uo8l37Zfgu4BtxvQLWr4MHiU3SvPbC2KnYAx0dnKbffGflX741eckARskHTXMbw2RypXhLPX0n453Of10EPytlAYgqggKX2mhk6z3gDkjERvLeahIl7h+8If5oW9SUhQkPDzVQdkKIVYLINT8QpGqaABi9C2gIau/RUoP3JBGb0v3x/hC9XuLzVRY4+g0ldRtNtdEynu8CjUDuDd3RggimKDOxQUBPMLpmt893O+b9rz4LdJyUTUORJTkhhk1HUurKhXMsE5r1zlEHlwhpDuSc0hRmiPJQQF+ELpLaTQ+oldiCDaBhnIaE7tKXanHGImGHTlkFokFUe6qthL4j8Qs12PfNqfWPkUveE/lwrEIwihknAFotsEX2AorqM6tvZU184vGHZldaJ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2024-11-07T13:35:34Z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{3F92BF21-02AB-4823-8094-A898D10A33BD}</SetupID>
          <SignatureText>Patricia Estigarribia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2024-11-07T13:35:34Z</xd:SigningTime>
          <xd:SigningCertificate>
            <xd:Cert>
              <xd:CertDigest>
                <DigestMethod Algorithm="http://www.w3.org/2001/04/xmlenc#sha256"/>
                <DigestValue>gEZlcr/j7cuf7CLQIu802NZ7aKxB2WDitRoOWmrr5I8=</DigestValue>
              </xd:CertDigest>
              <xd:IssuerSerial>
                <X509IssuerName>C=PY, O=DOCUMENTA S.A., SERIALNUMBER=RUC80050172-1, CN=CA-DOCUMENTA S.A.</X509IssuerName>
                <X509SerialNumber>6128181568492928841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cBAAB/AAAAAAAAAAAAAACyHgAAkQwAACBFTUYAAAEAhBwAAKo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Dmx+n8AAACwObH6fwAAEwAAAAAAAAAAAHgk+38AAMFSV7D6fwAAMBZ4JPt/AAATAAAAAAAAABgXAAAAAAAAQAAAwPp/AAAAAHgk+38AAJdVV7D6fwAABAAAAAAAAAAwFngk+38AAPCw+BvPAAAAEwAAAAAAAABIAAAAAAAAAHxhGrH6fwAAmLM5sfp/AADAZRqx+n8AAAEAAAAAAAAAdosasfp/AAAAAHgk+38AAAAAAAAAAAAAAAAAAM8AAAD0/GIm+38AAACYvWuSAgAAazEJJPt/AADQsfgbzwAAAFmy+BvPAAAAAAAAAAAAAAD4svgbZHYACAAAAAAlAAAADAAAAAEAAAAYAAAADAAAAAAAAAASAAAADAAAAAEAAAAeAAAAGAAAAMMAAAAEAAAA9wAAABEAAAAlAAAADAAAAAEAAABUAAAAhAAAAMQAAAAEAAAA9QAAABAAAAABAAAA0XbJQasKyUHEAAAABAAAAAkAAABMAAAAAAAAAAAAAAAAAAAA//////////9gAAAANwAvADEAMQAvADIAMAAyADQAAAAGAAAABAAAAAYAAAAGAAAABAAAAAYAAAAGAAAABgAAAAYAAABLAAAAQAAAADAAAAAFAAAAIAAAAAEAAAABAAAAEAAAAAAAAAAAAAAAOAEAAIAAAAAAAAAAAAAAADgBAACAAAAAUgAAAHABAAACAAAAEAAAAAcAAAAAAAAAAAAAALwCAAAAAAAAAQICIlMAeQBzAHQAZQBtAAAAAAAAAAAAAAAAAAAAAAAAAAAAAAAAAAAAAAAAAAAAAAAAAAAAAAAAAAAAAAAAAAAAAAAAAAAAAQAAAHE2AAA4yvYbzwAAAAAAAAAAAAAA0G4vJPt/AAAAAAAAAAAAAAkAAAAAAAAAeE3pcJICAAAKVVew+n8AAAAAAAAAAAAAAAAAAAAAAAATetP+RMwAALjL9hvPAAAAwwAAAJICAABxBYoAAAAAAACYvWuSAgAAoGEjcAAAAAAAAAAAAAAAAAcAAAAAAAAAAAAAAAAAAAAszPYbzwAAAFnM9hvPAAAA0c0FJPt/AAAAAAAAAAAAAAAAAAAAAAAAAAAAAAAAAAAAAAAAAAAAAACYvWuSAgAAazEJJPt/AADQy/YbzwAAAFnM9hvPAAAAcCm8cJICAADgzPY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CIV5ICAADQbi8k+38AAAAAAAAAAAAAx7NjJvt/AAAAAIFXkgIAAAIAAAAAAAAAAAAAAAAAAAAAAAAAAAAAAJN70/5EzAAAKYy/o/p/AABgrulwAgAAAJABAAAAAAAAAJi9a5ICAADg////AAAAAAAAAAAAAAAABgAAAAAAAAAAAAAAAAAAAKzL9hvPAAAA2cv2G88AAADRzQUk+38AAAAAAAAAAAAAlVLJowAAAAA4gUek+n8AAGDL9hvPAAAAAJi9a5ICAABrMQkk+38AAFDL9hvPAAAA2cv2G88AAABAFSNskgIAAHjM9h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BBLT6T6fwAAAgAAAAAAAACgYSNwkgIAANBuLyT7fwAAAAAAAAAAAACR8teg+n8AANYT4jsv+wAAwLTicJICAAAAAAAAAAAAAAAAAAAAAAAAg3rT/kTMAACgYSNwkgIAAAIAAAAAAAAAkAEAAAAAAAAAmL1rkgIAAPD///8AAAAAAAAAAAAAAAAJAAAAAAAAAAAAAAAAAAAAnMz2G88AAADJzPYbzwAAANHNBST7fwAAAAAAAAEAAAAAAAAAAAAAAKBhI3CSAgAAIAAAAAAAAAAAmL1rkgIAAGsxCST7fwAAQMz2G88AAADJzPYbzwAAAFAuvHCSAgAAaM32G2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/AI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  <Object Id="idInvalidSigLnImg">AQAAAGwAAAAAAAAAAAAAADcBAAB/AAAAAAAAAAAAAACyHgAAkQwAACBFTUYAAAEA9CEAALE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Dmx+n8AAACwObH6fwAAEwAAAAAAAAAAAHgk+38AAMFSV7D6fwAAMBZ4JPt/AAATAAAAAAAAABgXAAAAAAAAQAAAwPp/AAAAAHgk+38AAJdVV7D6fwAABAAAAAAAAAAwFngk+38AAPCw+BvPAAAAEwAAAAAAAABIAAAAAAAAAHxhGrH6fwAAmLM5sfp/AADAZRqx+n8AAAEAAAAAAAAAdosasfp/AAAAAHgk+38AAAAAAAAAAAAAAAAAAM8AAAD0/GIm+38AAACYvWuSAgAAazEJJPt/AADQsfgbzwAAAFmy+BvPAAAAAAAAAAAAAAD4svg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OAEAAIAAAAAAAAAAAAAAADgBAACAAAAAUgAAAHABAAACAAAAEAAAAAcAAAAAAAAAAAAAALwCAAAAAAAAAQICIlMAeQBzAHQAZQBtAAAAAAAAAAAAAAAAAAAAAAAAAAAAAAAAAAAAAAAAAAAAAAAAAAAAAAAAAAAAAAAAAAAAAAAAAAAAAQAAAHE2AAA4yvYbzwAAAAAAAAAAAAAA0G4vJPt/AAAAAAAAAAAAAAkAAAAAAAAAeE3pcJICAAAKVVew+n8AAAAAAAAAAAAAAAAAAAAAAAATetP+RMwAALjL9hvPAAAAwwAAAJICAABxBYoAAAAAAACYvWuSAgAAoGEjcAAAAAAAAAAAAAAAAAcAAAAAAAAAAAAAAAAAAAAszPYbzwAAAFnM9hvPAAAA0c0FJPt/AAAAAAAAAAAAAAAAAAAAAAAAAAAAAAAAAAAAAAAAAAAAAACYvWuSAgAAazEJJPt/AADQy/YbzwAAAFnM9hvPAAAAcCm8cJICAADgzPY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CIV5ICAADQbi8k+38AAAAAAAAAAAAAx7NjJvt/AAAAAIFXkgIAAAIAAAAAAAAAAAAAAAAAAAAAAAAAAAAAAJN70/5EzAAAKYy/o/p/AABgrulwAgAAAJABAAAAAAAAAJi9a5ICAADg////AAAAAAAAAAAAAAAABgAAAAAAAAAAAAAAAAAAAKzL9hvPAAAA2cv2G88AAADRzQUk+38AAAAAAAAAAAAAlVLJowAAAAA4gUek+n8AAGDL9hvPAAAAAJi9a5ICAABrMQkk+38AAFDL9hvPAAAA2cv2G88AAABAFSNskgIAAHjM9h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BBLT6T6fwAAAgAAAAAAAACgYSNwkgIAANBuLyT7fwAAAAAAAAAAAACR8teg+n8AANYT4jsv+wAAwLTicJICAAAAAAAAAAAAAAAAAAAAAAAAg3rT/kTMAACgYSNwkgIAAAIAAAAAAAAAkAEAAAAAAAAAmL1rkgIAAPD///8AAAAAAAAAAAAAAAAJAAAAAAAAAAAAAAAAAAAAnMz2G88AAADJzPYbzwAAANHNBST7fwAAAAAAAAEAAAAAAAAAAAAAAKBhI3CSAgAAIAAAAAAAAAAAmL1rkgIAAGsxCST7fwAAQMz2G88AAADJzPYbzwAAAFAuvHCSAgAAaM32G2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ck3/O3eqHvJsxh9U7LHDx/L1Ih8=</DigestValue>
    </Reference>
    <Reference URI="#idOfficeObject" Type="http://www.w3.org/2000/09/xmldsig#Object">
      <DigestMethod Algorithm="http://www.w3.org/2000/09/xmldsig#sha1"/>
      <DigestValue>vlCPE4RKJjgqhCydhZBTQ7s+xAU=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zBvLpfvStDrv6wqa7OcIWEPyeuQ=</DigestValue>
    </Reference>
    <Reference URI="#idValidSigLnImg" Type="http://www.w3.org/2000/09/xmldsig#Object">
      <DigestMethod Algorithm="http://www.w3.org/2000/09/xmldsig#sha1"/>
      <DigestValue>t/B1IW9DQ4L16xacbE+xNWe3Nc0=</DigestValue>
    </Reference>
    <Reference URI="#idInvalidSigLnImg" Type="http://www.w3.org/2000/09/xmldsig#Object">
      <DigestMethod Algorithm="http://www.w3.org/2000/09/xmldsig#sha1"/>
      <DigestValue>Sa9Gb2LVLg4tGzkbNqa7vjIeL3s=</DigestValue>
    </Reference>
  </SignedInfo>
  <SignatureValue>s3xH34t6d09ug1rox8d4l5hJGkxsl7F6Z0FJ20BrX8s6zwwB5M6DZhwSvMuJa8aURqU9vtLhTz+d
rIyVn3J51dAYOge5f0CWWNK7D4Rz0fZ9Iu9w9nOknQq+zePHS33imCpUJVhNCugUN0YsYRjHgt3d
dAvnNFb/YDMVZ3Z6ROKN8lTIb4vbMqtxg57xhg3FHAWjxjlSwDqEPDFKhPtI3luF9N9Y4PuwH+SL
3veEokuujkNzlsVdYHeAibkmEx1aa5sQ/SXZSXC2tkatpQGp4UBSPkn5SUm7sfRcBR+5K1L9rRIw
eOuQ5ilqCGPH3fvNaceQ/X9zK99HNEWHmzGSug==</SignatureValue>
  <KeyInfo>
    <X509Data>
      <X509Certificate>MIIIjDCCBnSgAwIBAgIIAtlbGogcG3YwDQYJKoZIhvcNAQELBQAwWjEaMBgGA1UEAwwRQ0EtRE9D
VU1FTlRBIFMuQS4xFjAUBgNVBAUTDVJVQzgwMDUwMTcyLTExFzAVBgNVBAoMDkRPQ1VNRU5UQSBT
LkEuMQswCQYDVQQGEwJQWTAeFw0yMzA5MTIxOTMwMDBaFw0yNTA5MTExOTMwMDBaMIG7MSQwIgYD
VQQDDBtKVUFOIE1BTlVFTCBNQUxET05BRE8gQURSSVoxEjAQBgNVBAUTCUNJMTUwNTEzOTEUMBIG
A1UEKgwLSlVBTiBNQU5VRUwxGDAWBgNVBAQMD01BTERPTkFETyBBRFJJWjELMAkGA1UECwwCRjIx
NTAzBgNVBAoMLENFUlRJRklDQURPIENVQUxJRklDQURPIERFIEZJUk1BIEVMRUNUUk9OSUNBMQsw
CQYDVQQGEwJQWTCCASIwDQYJKoZIhvcNAQEBBQADggEPADCCAQoCggEBAMebGHjCYPM4JOTIlBET
7eM6M/GE+d4iDSySZ/dzEsnf+NFasqr3e9YJq+RVjKr5TLk5iTISTkgZFp1ejqW1fN630HY9vJEP
tehXdvrkVaJwtGVbEQgiukCcewdnGTY6/88QMGrOk88ns142mHgIttgQCXDHSXZZa2lUfU8S1B9T
SCcD9BhJaoJar8FWb4moigHQDwMRCDlt1iEmy9oa3b58xRYcXCl6faRoEjJxlFQrBxtf2Em4VKDq
rDkuZCEEtBVy9RSmyq1/Yh6Bb/SdIKYaRsxPx9A12KHg/yOOgW85MloUvSBLhLP18zoNEIiisoMp
sbovgCwF274/jP43rx8CAwEAAaOCA/IwggPuMAwGA1UdEwEB/wQCMAAwHwYDVR0jBBgwFoAUoT2F
K83YLJYfOQIMn1M7WNiVC3swgZQGCCsGAQUFBwEBBIGHMIGEMFUGCCsGAQUFBzAChklodHRwczov
L3d3dy5kaWdpdG8uY29tLnB5L3VwbG9hZHMvY2VydGlmaWNhZG8tZG9jdW1lbnRhLXNhLTE1MzUx
MTc3NzEuY3J0MCsGCCsGAQUFBzABhh9odHRwczovL3d3dy5kaWdpdG8uY29tLnB5L29jc3AvMFUG
A1UdEQROMEyBHmpfbWFsZG9uYWRvQHVuaXZlcnNpdGFyaWEuY29vcKQqMCgxJjAkBgNVBA0MHUZJ
Uk1BIEVMRUNUUk9OSUNBIENVQUxJRklDQURBMIIB9QYDVR0gBIIB7DCCAegwggHkBg0rBgEEAYL5
OwEBAQoBMIIB0TAvBggrBgEFBQcCARYjaHR0cHM6Ly93d3cuZGlnaXRvLmNvbS5weS9kZXNjYXJn
YXMwggGcBggrBgEFBQcCAjCCAY4eggGKAEMAZQByAHQAaQBmAGkAYwBhAGQAbwAgAGMAdQBhAGwA
aQBmAGkAYwBhAGQAbwAgAGQAZQAgAGYAaQByAG0AYQAgAGUAbABlAGMAdAByAPMAbgBpAGMAYQAg
AHQAaQBwAG8AIABGADIAIAAoAGMAbABhAHYAZQBzACAAZQBuACAAZABpAHMAcABvAHMAaQB0AGkA
dgBvACAAYwB1AGEAbABpAGYAaQBjAGEAZABvACkALAAgAHMAdQBqAGUAdABhACAAYQAgAGwAYQBz
ACAAYwBvAG4AZABpAGMAaQBvAG4AZQBzACAAZABlACAAdQBzAG8AIABlAHgAcAB1AGUAcwB0AGEA
cwAgAGUAbgAgAGwAYQAgAEQAZQBjAGwAYQByAGEAYwBpAPMAbgAgAGQAZQAgAFAAcgDhAGMAdABp
AGMAYQBzACAAZABlACAAQwBlAHIAdABpAGYAaQBjAGEAYwBpAPMAbgAgAGQAZQAgAEQATwBDAFUA
TQBFAE4AVABBACAAUwAuAEEALjAqBgNVHSUBAf8EIDAeBggrBgEFBQcDAgYIKwYBBQUHAwQGCCsG
AQUFBwMBMHsGA1UdHwR0MHIwNKAyoDCGLmh0dHBzOi8vd3d3LmRpZ2l0by5jb20ucHkvY3JsL2Rv
Y3VtZW50YV9jYS5jcmwwOqA4oDaGNGh0dHBzOi8vd3d3LmRvY3VtZW50YS5jb20ucHkvZGlnaXRv
L2RvY3VtZW50YV9jYS5jcmwwHQYDVR0OBBYEFEl9EWAoyrN3/mc04Yu63/jUMxzwMA4GA1UdDwEB
/wQEAwIF4DANBgkqhkiG9w0BAQsFAAOCAgEAr3sUSflT2nSjceHygusK150r/vUB2MV3YehTu4Iw
pFN0ej6hXLRTqqwN7rSrXx7/nlDqReVlecaCvLjq1YlkwzmZiYlZLm8R69GL9U3+mI2Te3VcGNpZ
IeIqNe8FPNxSS+jLp8mmqpQUj45sfQQVukZpqG54+RBEoscYDDibptm2eDuGrC8iy9bz3KVc0Vwj
YXZG2OreIC5gaBEOj1IOMh70cUPysg1KDpP7ed5vAtLnvF/u/840lANgbSY/8JmMI83a15993Ra4
lfWjLjRDGYUlEG8Sgh8K1DvZREkeOEO0XvSMy2AOgIg6YDEoIF6Gh6jkHIuXsuPqnWD10FZqxkQM
/ZMXZ1orYw1Hie12nZut+FhPGOCLOIVNdGPjUnKriCeLhKhhWVuTQeCZeMd9E6TXnP4ta1oMGArZ
/wbe6FF/9L9TQc8wqgaY0xx/S2/ng1BxSYWo3tr6oJgQc/nKlVXNZypR/TedCsZBFFxI2mRzGdSN
nNdDZoFQJfVLHEWHjXExml+38gx4aFDl5uxlk1L3HQiLPRqUNwrHxMSKZxFMJuRJtYb586n9hq5V
3dGMcmYzfqQHk4r+ZNWvgqZaQGHGHsNZ+uCJs8iER4l9iK+6VxVEYS3Y6N2tDkFHxd7EvRAj54IV
peKs5sPify8gwy+MfIs4HxtulCpmFcOfrdo=</X509Certificate>
    </X509Data>
  </KeyInfo>
  <Object xmlns:mdssi="http://schemas.openxmlformats.org/package/2006/digital-signature" Id="idPackageObject">
    <Manifest>
      <Reference URI="/xl/media/image5.emf?ContentType=image/x-emf">
        <DigestMethod Algorithm="http://www.w3.org/2000/09/xmldsig#sha1"/>
        <DigestValue>iokSmMvAfcI5eI91Fg8T4PthRlA=</DigestValue>
      </Reference>
      <Reference URI="/xl/drawings/vmlDrawing3.vml?ContentType=application/vnd.openxmlformats-officedocument.vmlDrawing">
        <DigestMethod Algorithm="http://www.w3.org/2000/09/xmldsig#sha1"/>
        <DigestValue>oP87i4ThSWlST5r1ahhvagx8SGg=</DigestValue>
      </Reference>
      <Reference URI="/xl/drawings/vmlDrawing2.vml?ContentType=application/vnd.openxmlformats-officedocument.vmlDrawing">
        <DigestMethod Algorithm="http://www.w3.org/2000/09/xmldsig#sha1"/>
        <DigestValue>eWKfn5kxZRKjFxjH9jiSmzhRlfE=</DigestValue>
      </Reference>
      <Reference URI="/xl/drawings/drawing3.xml?ContentType=application/vnd.openxmlformats-officedocument.drawing+xml">
        <DigestMethod Algorithm="http://www.w3.org/2000/09/xmldsig#sha1"/>
        <DigestValue>ZkXg8eczayLa/kX2dkyBTNSv78Q=</DigestValue>
      </Reference>
      <Reference URI="/xl/drawings/drawing2.xml?ContentType=application/vnd.openxmlformats-officedocument.drawing+xml">
        <DigestMethod Algorithm="http://www.w3.org/2000/09/xmldsig#sha1"/>
        <DigestValue>yrrfp4feLrFE04wJ5nkBvwGJbJo=</DigestValue>
      </Reference>
      <Reference URI="/xl/media/image3.emf?ContentType=image/x-emf">
        <DigestMethod Algorithm="http://www.w3.org/2000/09/xmldsig#sha1"/>
        <DigestValue>JaBLFDkEJjMFjZBTLS8WaTe4B7w=</DigestValue>
      </Reference>
      <Reference URI="/xl/worksheets/sheet5.xml?ContentType=application/vnd.openxmlformats-officedocument.spreadsheetml.worksheet+xml">
        <DigestMethod Algorithm="http://www.w3.org/2000/09/xmldsig#sha1"/>
        <DigestValue>KbxWTnxYBYcSh/uDEtbIloV8xq0=</DigestValue>
      </Reference>
      <Reference URI="/xl/media/image11.emf?ContentType=image/x-emf">
        <DigestMethod Algorithm="http://www.w3.org/2000/09/xmldsig#sha1"/>
        <DigestValue>DGTF3CGU7eRDkhjzOIAadC44VWQ=</DigestValue>
      </Reference>
      <Reference URI="/xl/media/image10.emf?ContentType=image/x-emf">
        <DigestMethod Algorithm="http://www.w3.org/2000/09/xmldsig#sha1"/>
        <DigestValue>1kwjqE0QvF+CWuXMPXzCWPsBU34=</DigestValue>
      </Reference>
      <Reference URI="/xl/media/image2.emf?ContentType=image/x-emf">
        <DigestMethod Algorithm="http://www.w3.org/2000/09/xmldsig#sha1"/>
        <DigestValue>jiwocHjeBlM/ZFquv7Xjey/uHfo=</DigestValue>
      </Reference>
      <Reference URI="/xl/media/image1.png?ContentType=image/png">
        <DigestMethod Algorithm="http://www.w3.org/2000/09/xmldsig#sha1"/>
        <DigestValue>q8r+PApWYNy0POjwgE/+cNgSu5U=</DigestValue>
      </Reference>
      <Reference URI="/xl/drawings/drawing1.xml?ContentType=application/vnd.openxmlformats-officedocument.drawing+xml">
        <DigestMethod Algorithm="http://www.w3.org/2000/09/xmldsig#sha1"/>
        <DigestValue>7aGy/EUBmYvc9EmxxP4QKNcOyzU=</DigestValue>
      </Reference>
      <Reference URI="/xl/sharedStrings.xml?ContentType=application/vnd.openxmlformats-officedocument.spreadsheetml.sharedStrings+xml">
        <DigestMethod Algorithm="http://www.w3.org/2000/09/xmldsig#sha1"/>
        <DigestValue>+/fDA68l4yylN3LZETIzaeZDSoE=</DigestValue>
      </Reference>
      <Reference URI="/xl/styles.xml?ContentType=application/vnd.openxmlformats-officedocument.spreadsheetml.styles+xml">
        <DigestMethod Algorithm="http://www.w3.org/2000/09/xmldsig#sha1"/>
        <DigestValue>VpGbPexTy7+nkDYbr2N7Mz/CoLw=</DigestValue>
      </Reference>
      <Reference URI="/xl/theme/theme1.xml?ContentType=application/vnd.openxmlformats-officedocument.theme+xml">
        <DigestMethod Algorithm="http://www.w3.org/2000/09/xmldsig#sha1"/>
        <DigestValue>Tld3aj+4DD23YsyUBfvG1ZkZNEU=</DigestValue>
      </Reference>
      <Reference URI="/xl/media/image7.emf?ContentType=image/x-emf">
        <DigestMethod Algorithm="http://www.w3.org/2000/09/xmldsig#sha1"/>
        <DigestValue>9YxK/0vASveCnZCBksQU8xuRXd0=</DigestValue>
      </Reference>
      <Reference URI="/xl/drawings/vmlDrawing1.vml?ContentType=application/vnd.openxmlformats-officedocument.vmlDrawing">
        <DigestMethod Algorithm="http://www.w3.org/2000/09/xmldsig#sha1"/>
        <DigestValue>vHa41/gTFh6TR+ThW64hvgh+ZpE=</DigestValue>
      </Reference>
      <Reference URI="/xl/media/image4.emf?ContentType=image/x-emf">
        <DigestMethod Algorithm="http://www.w3.org/2000/09/xmldsig#sha1"/>
        <DigestValue>brVKgoz1lQ+tPLoSJDO3kAoqbNk=</DigestValue>
      </Reference>
      <Reference URI="/xl/media/image6.emf?ContentType=image/x-emf">
        <DigestMethod Algorithm="http://www.w3.org/2000/09/xmldsig#sha1"/>
        <DigestValue>3jhmjZRRc+T2ZcISxIJtGkjKrOQ=</DigestValue>
      </Reference>
      <Reference URI="/xl/media/image8.emf?ContentType=image/x-emf">
        <DigestMethod Algorithm="http://www.w3.org/2000/09/xmldsig#sha1"/>
        <DigestValue>k3CA6GgzJGvSZ9uURP7sUJOXFuI=</DigestValue>
      </Reference>
      <Reference URI="/xl/worksheets/sheet3.xml?ContentType=application/vnd.openxmlformats-officedocument.spreadsheetml.worksheet+xml">
        <DigestMethod Algorithm="http://www.w3.org/2000/09/xmldsig#sha1"/>
        <DigestValue>5hWNhbBIzBjO0YZXZ4Cfm5s4YlM=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sheets/sheet2.xml?ContentType=application/vnd.openxmlformats-officedocument.spreadsheetml.worksheet+xml">
        <DigestMethod Algorithm="http://www.w3.org/2000/09/xmldsig#sha1"/>
        <DigestValue>/iw5kAkZren8+tC+GxlKnabrX0k=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sheets/sheet4.xml?ContentType=application/vnd.openxmlformats-officedocument.spreadsheetml.worksheet+xml">
        <DigestMethod Algorithm="http://www.w3.org/2000/09/xmldsig#sha1"/>
        <DigestValue>tDTNEValzwqvW7W6FDKOFM4xNmQ=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book.xml?ContentType=application/vnd.openxmlformats-officedocument.spreadsheetml.sheet.main+xml">
        <DigestMethod Algorithm="http://www.w3.org/2000/09/xmldsig#sha1"/>
        <DigestValue>wXEQr+YDEiXejZI1nIsGtrT9HuA=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jtcvtVh7ak5y77cORiwME6Yo8mQ=</DigestValue>
      </Reference>
      <Reference URI="/xl/drawings/vmlDrawing5.vml?ContentType=application/vnd.openxmlformats-officedocument.vmlDrawing">
        <DigestMethod Algorithm="http://www.w3.org/2000/09/xmldsig#sha1"/>
        <DigestValue>IuSL7EJG4t92DGnUrdjhidnAghI=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jtcvtVh7ak5y77cORiwME6Yo8mQ=</DigestValue>
      </Reference>
      <Reference URI="/xl/drawings/vmlDrawing4.vml?ContentType=application/vnd.openxmlformats-officedocument.vmlDrawing">
        <DigestMethod Algorithm="http://www.w3.org/2000/09/xmldsig#sha1"/>
        <DigestValue>fQQ8cLfgczOldIMTGFwKLNOl1WY=</DigestValue>
      </Reference>
      <Reference URI="/xl/media/image9.emf?ContentType=image/x-emf">
        <DigestMethod Algorithm="http://www.w3.org/2000/09/xmldsig#sha1"/>
        <DigestValue>wTPXlyR2ca7E4/Nzy1Rcy9b2kVg=</DigestValue>
      </Reference>
      <Reference URI="/xl/worksheets/sheet1.xml?ContentType=application/vnd.openxmlformats-officedocument.spreadsheetml.worksheet+xml">
        <DigestMethod Algorithm="http://www.w3.org/2000/09/xmldsig#sha1"/>
        <DigestValue>b1QdNTA47eQN52HqQNx0lc34pow=</DigestValue>
      </Reference>
      <Reference URI="/xl/calcChain.xml?ContentType=application/vnd.openxmlformats-officedocument.spreadsheetml.calcChain+xml">
        <DigestMethod Algorithm="http://www.w3.org/2000/09/xmldsig#sha1"/>
        <DigestValue>Fpo9wDspkJL8MeBelwpP4qcTJ38=</DigestValue>
      </Reference>
      <Reference URI="/xl/drawings/drawing5.xml?ContentType=application/vnd.openxmlformats-officedocument.drawing+xml">
        <DigestMethod Algorithm="http://www.w3.org/2000/09/xmldsig#sha1"/>
        <DigestValue>TvUK70zJ9ahUCTyGnwep8J+0LGU=</DigestValue>
      </Reference>
      <Reference URI="/xl/drawings/drawing4.xml?ContentType=application/vnd.openxmlformats-officedocument.drawing+xml">
        <DigestMethod Algorithm="http://www.w3.org/2000/09/xmldsig#sha1"/>
        <DigestValue>UngdKymHgj31nM/F+uKAfcinDZE=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G8ATp96O3avXkeX3i/ycMkV8UoI=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93ttjkZcZ47CFRgYhdw+aO2N2Z8=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/8mzgdsVLGqnLqDKILvCMSxh90Q=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+FpPXgus+611/XKY65/Uz4CrKYM=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v5SIczgoQ722HmWcZhkKZUIEvmw=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HHP1PxnJuoHcFzKlL6wYFY5Ud6c=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VHwmFXlD+enx1SPo9gQwERMHEZg=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o8scOaNpo787+kth4/wuY81Wkw4=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neG1mA4FH5D5YCfQV+UKzElnBNA=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VHwmFXlD+enx1SPo9gQwERMHEZg=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D4YddJbSVFIG4f45ddAiW+J8oL8=</DigestValue>
      </Reference>
    </Manifest>
    <SignatureProperties>
      <SignatureProperty Id="idSignatureTime" Target="#idPackageSignature">
        <mdssi:SignatureTime>
          <mdssi:Format>YYYY-MM-DDThh:mm:ssTZD</mdssi:Format>
          <mdssi:Value>2024-11-06T14:02:23Z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>{F918C73D-1330-4156-8F7B-BAA1993B4982}</SetupID>
          <SignatureText>Juan Manuel Maldonado</SignatureText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2024-11-06T14:02:23Z</xd:SigningTime>
          <xd:SigningCertificate>
            <xd:Cert>
              <xd:CertDigest>
                <DigestMethod Algorithm="http://www.w3.org/2000/09/xmldsig#sha1"/>
                <DigestValue>DajwHOV05XlLmf11tiZ3xxQxzwE=</DigestValue>
              </xd:CertDigest>
              <xd:IssuerSerial>
                <X509IssuerName>CN=CA-DOCUMENTA S.A., SERIALNUMBER=RUC80050172-1, O=DOCUMENTA S.A., C=PY</X509IssuerName>
                <X509SerialNumber>205295427532888950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  <Object Id="idValidSigLnImg">AQAAAGwAAAAAAAAAAAAAAP8AAAB/AAAAAAAAAAAAAAAvGQAAkQwAACBFTUYAAAEAL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QAYQBoAG8AbQBh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NQAAANQAAABHAAAAKQAAADUAAACsAAAAEwAAACEA8AAAAAAAAAAAAAAAgD8AAAAAAAAAAAAAgD8AAAAAAAAAAAAAAAAAAAAAAAAAAAAAAAAAAAAAAAAAACUAAAAMAAAAAAAAgCgAAAAMAAAABAAAAFIAAABwAQAABAAAAPD///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NQAAANUAAABIAAAAJQAAAAwAAAAEAAAAVAAAAMwAAAAqAAAANQAAANMAAABHAAAAAQAAANF2yUGrCslBKgAAADUAAAAVAAAATAAAAAAAAAAAAAAAAAAAAP//////////eAAAAEoAdQBhAG4AIABNAGEAbgB1AGUAbAAgAE0AYQBsAGQAbwBuAGEAZABvAAAABwAAAAkAAAAIAAAACQAAAAUAAAAMAAAACAAAAAkAAAAJAAAACAAAAAQAAAAFAAAADAAAAAgAAAAEAAAACQAAAAkAAAAJAAAACAAAAAkAAAAJ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CEgAAAAwAAAABAAAAHgAAABgAAAAJAAAAUAAAAPcAAABdAAAAJQAAAAwAAAABAAAAVAAAAOgAAAAKAAAAUAAAAJQAAABcAAAAAQAAANF2yUGrCslBCgAAAFAAAAAaAAAATAAAAAAAAAAAAAAAAAAAAP//////////gAAAAEMALgBQAC4AIABKAHUAYQBuACAATQBhAG4AdQBlAGwAIABNAGEAbABkAG8AbgBhAGQAbwAHAAAABAAAAAYAAAAEAAAAAwAAAAUAAAAGAAAABgAAAAYAAAADAAAACAAAAAYAAAAGAAAABgAAAAYAAAACAAAAAwAAAAgAAAAGAAAAAgAAAAYAAAAGAAAABgAAAAYAAAAG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KwAAAAKAAAAYAAAAF4AAABsAAAAAQAAANF2yUGrCslBCgAAAGAAAAAQAAAATAAAAAAAAAAAAAAAAAAAAP//////////bAAAAEMAbwBuAHQAYQBkAG8AcgAgAEcAZQBuAGUAcgBhAGwABwAAAAYAAAAGAAAABAAAAAYAAAAGAAAABgAAAAQAAAADAAAABwAAAAYAAAAGAAAABgAAAAQAAAAGAAAAAgAAAEsAAABAAAAAMAAAAAUAAAAgAAAAAQAAAAEAAAAQAAAAAAAAAAAAAAAAAQAAgAAAAAAAAAAAAAAAAAEAAIAAAAAlAAAADAAAAAIAAAAnAAAAGAAAAAUAAAAAAAAA////AAAAAAAlAAAADAAAAAUAAABMAAAAZAAAAAkAAABwAAAA9AAAAHwAAAAJAAAAcAAAAOwAAAANAAAAIQDwAAAAAAAAAAAAAACAPwAAAAAAAAAAAACAPwAAAAAAAAAAAAAAAAAAAAAAAAAAAAAAAAAAAAAAAAAAJQAAAAwAAAAAAACAKAAAAAwAAAAFAAAAJQAAAAwAAAABAAAAGAAAAAwAAAAAAAACEgAAAAwAAAABAAAAFgAAAAwAAAAAAAAAVAAAADwBAAAKAAAAcAAAAPMAAAB8AAAAAQAAANF2yUGrCslBCgAAAHAAAAAoAAAATAAAAAQAAAAJAAAAcAAAAPUAAAB9AAAAnAAAAEYAaQByAG0AYQBkAG8AIABwAG8AcgA6ACAASgBVAEEATgAgAE0AQQBOAFUARQBMACAATQBBAEwARABPAE4AQQBEAE8AIABBAEQAUgBJAFoABgAAAAIAAAAEAAAACAAAAAYAAAAGAAAABgAAAAMAAAAGAAAABgAAAAQAAAAEAAAAAwAAAAUAAAAHAAAABwAAAAcAAAADAAAACAAAAAcAAAAHAAAABwAAAAYAAAAFAAAAAwAAAAgAAAAHAAAABQAAAAcAAAAIAAAABwAAAAcAAAAHAAAACAAAAAMAAAAHAAAABwAAAAcAAAAEAAAABgAAABYAAAAMAAAAAAAAACUAAAAMAAAAAgAAAA4AAAAUAAAAAAAAABAAAAAUAAAA</Object>
  <Object Id="idInvalidSigLnImg">AQAAAGwAAAAAAAAAAAAAAP8AAAB/AAAAAAAAAAAAAAAvGQAAkQwAACBFTUYAAAEAzB8AALA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J0gg4OD2kAZ26Nu93o/9jA/9jA/9jA/93L/+zd/+7gyMr9aoH/W3j/X3z/lJ3GLy8wAABAQEB2jZnjwKugcFCpfWLSsJ367+b/+PBgeP97jv/b3P+tuP9ZfP9teq14ADk5Ob3j7/nt3uXe0t/WzvDn5pyq/I2e/4KT/Ozl9v/u5uXs6JGhzWt6x2UABwcHjrHD0evxQbrjJqfQhs3epLn3pLP67OXt/+zg/+fZwMfEhpypSUpKMQAAAACly9y86PYtvOk7w+1TvNvo7Oz/9PD/7uf/6OD/5tnDz89vj5sXGBg0AAAAAKXL3Nnx+GLJ6i266VvI6Ovv7//08P/v4P/r4P/o3cPR02mImwECAmkAAAAAmLzE+f392fD4vOf21PL5+vz6//36//Dp/+3g/+Xbs7y/ZISVAQICbgAAAACt2ueEpq2hx9CZw9B2mq295fPJ8v+Cnaqx0t9whJSStsRtjKEBAgImAHCYsHSaspCowIKhsoKhspCowGaMpGCIoImiuW2LnZCowGuIm1BwgAECAmUAJwAAABgAAAABAAAAAAAAAP///wAAAAAAJQAAAAwAAAABAAAATAAAAGQAAAAiAAAABAAAAGsAAAAQAAAAIgAAAAQAAABKAAAADQAAACEA8AAAAAAAAAAAAAAAgD8AAAAAAAAAAAAAgD8AAAAAAAAAAAAAAAAAAAAAAAAAAAAAAAAAAAAAAAAAACUAAAAMAAAAAAAAgCgAAAAMAAAAAQAAAFIAAABwAQAAAQAAAPX///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GwAAAARAAAAJQAAAAwAAAABAAAAVAAAAKgAAAAjAAAABAAAAGoAAAAQAAAAAQAAANF2yUGrCslBIwAAAAQAAAAPAAAATAAAAAAAAAAAAAAAAAAAAP//////////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rAAAABMAAAAhAPAAAAAAAAAAAAAAAIA/AAAAAAAAAAAAAIA/AAAAAAAAAAAAAAAAAAAAAAAAAAAAAAAAAAAAAAAAAAAlAAAADAAAAAAAAIAoAAAADAAAAAQAAABSAAAAcAEAAAQAAADw////AAAAAAAAAAAAAAAAkAEAAAAAAAEAAAAAdABhAGgAbwBtAG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UAAADVAAAASAAAACUAAAAMAAAABAAAAFQAAADMAAAAKgAAADUAAADTAAAARwAAAAEAAADRdslBqwrJQSoAAAA1AAAAFQAAAEwAAAAAAAAAAAAAAAAAAAD//////////3gAAABKAHUAYQBuACAATQBhAG4AdQBlAGwAIABNAGEAbABkAG8AbgBhAGQAbwAAAAcAAAAJAAAACAAAAAkAAAAFAAAADAAAAAgAAAAJAAAACQAAAAgAAAAEAAAABQAAAAwAAAAIAAAABAAAAAkAAAAJAAAACQAAAAgAAAAJ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oAAAACgAAAFAAAACUAAAAXAAAAAEAAADRdslBqwrJQQoAAABQAAAAGgAAAEwAAAAAAAAAAAAAAAAAAAD//////////4AAAABDAC4AUAAuACAASgB1AGEAbgAgAE0AYQBuAHUAZQBsACAATQBhAGwAZABvAG4AYQBkAG8ABwAAAAQAAAAGAAAABAAAAAMAAAAFAAAABgAAAAYAAAAGAAAAAwAAAAgAAAAGAAAABgAAAAYAAAAGAAAAAgAAAAMAAAAIAAAABgAAAAIAAAAGAAAABgAAAAYAAAAGAAAABg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sAAAACgAAAGAAAABeAAAAbAAAAAEAAADRdslBqwrJQQoAAABgAAAAEAAAAEwAAAAAAAAAAAAAAAAAAAD//////////2wAAABDAG8AbgB0AGEAZABvAHIAIABHAGUAbgBlAHIAYQBsAAcAAAAGAAAABgAAAAQAAAAGAAAABgAAAAYAAAAEAAAAAwAAAAcAAAAGAAAABgAAAAYAAAAEAAAABgAAAAIAAABLAAAAQAAAADAAAAAFAAAAIAAAAAEAAAABAAAAEAAAAAAAAAAAAAAAAAEAAIAAAAAAAAAAAAAAAAABAACAAAAAJQAAAAwAAAACAAAAJwAAABgAAAAFAAAAAAAAAP///wAAAAAAJQAAAAwAAAAFAAAATAAAAGQAAAAJAAAAcAAAAPQAAAB8AAAACQAAAHAAAADsAAAADQAAACEA8AAAAAAAAAAAAAAAgD8AAAAAAAAAAAAAgD8AAAAAAAAAAAAAAAAAAAAAAAAAAAAAAAAAAAAAAAAAACUAAAAMAAAAAAAAgCgAAAAMAAAABQAAACUAAAAMAAAAAQAAABgAAAAMAAAAAAAAAhIAAAAMAAAAAQAAABYAAAAMAAAAAAAAAFQAAAA8AQAACgAAAHAAAADzAAAAfAAAAAEAAADRdslBqwrJQQoAAABwAAAAKAAAAEwAAAAEAAAACQAAAHAAAAD1AAAAfQAAAJwAAABGAGkAcgBtAGEAZABvACAAcABvAHIAOgAgAEoAVQBBAE4AIABNAEEATgBVAEUATAAgAE0AQQBMAEQATwBOAEEARABPACAAQQBEAFIASQBaAAYAAAACAAAABAAAAAgAAAAGAAAABgAAAAYAAAADAAAABgAAAAYAAAAEAAAABAAAAAMAAAAFAAAABwAAAAcAAAAHAAAAAwAAAAgAAAAHAAAABwAAAAcAAAAGAAAABQAAAAMAAAAIAAAABwAAAAUAAAAHAAAACAAAAAcAAAAHAAAABwAAAAgAAAADAAAABwAAAAcAAAAHAAAABAAAAAYAAAAWAAAADAAAAAAAAAAlAAAADAAAAAIAAAAOAAAAFAAAAAAAAAAQAAAAFAAAAA==</Object>
</Signature>
</file>

<file path=_xmlsignatures/sig20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CjImWkWNA2htN35Pk7m4+Ktj7uRrp/quSLWZbgVHyCw=</DigestValue>
    </Reference>
    <Reference Type="http://www.w3.org/2000/09/xmldsig#Object" URI="#idOfficeObject">
      <DigestMethod Algorithm="http://www.w3.org/2001/04/xmlenc#sha256"/>
      <DigestValue>6qQ81KBdRt/8b0G8btFeP3kC5GpJ+2hvwsSt2e2Ehug=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lDy0Q5/+kIKp2tVb1hk6igZ0LcxQ2uZ+LONEP9Meq3k=</DigestValue>
    </Reference>
    <Reference Type="http://www.w3.org/2000/09/xmldsig#Object" URI="#idValidSigLnImg">
      <DigestMethod Algorithm="http://www.w3.org/2001/04/xmlenc#sha256"/>
      <DigestValue>oLcNPNPRHSrXzVjKhseTwbfFx1bAfNVKPURQWf1b6uo=</DigestValue>
    </Reference>
    <Reference Type="http://www.w3.org/2000/09/xmldsig#Object" URI="#idInvalidSigLnImg">
      <DigestMethod Algorithm="http://www.w3.org/2001/04/xmlenc#sha256"/>
      <DigestValue>4ul7t932MRKhg+sqkMRfnMu9GqG/STrIS+5E9Y/NNlk=</DigestValue>
    </Reference>
  </SignedInfo>
  <SignatureValue>ZHuF5wQFke/j+ieiUylTgYUoXZ69l6/C+fD6DAgTQJqaRr/Ulc8KNQl3h90ljOWjWwjz9SHmQIsN
sHR9b60zblQlkGfxFlDwoYNBKdiRWL6EWdYTdRsLTj5pfBovaMG5RDGy9H9Yx1bKI3G0wCHCmBPX
JC3o7X2SnA78NhU9mojNxEpeNXOFd5/IpAtP2KwBw5fps5SVkgs5XxkJBgbOE9Zt1W5au+lO+h83
R3wCdSyzceiOMlkSEdeDjUhHb8EGVHqXDHfy5fdqpGYSpAGcb7VYw2BhDLLG32p2vMLkWLMMcLfy
o7MBB11lUO0/d8nC/mC8ojAamfSQa3qI3IJigg==</SignatureValue>
  <KeyInfo>
    <X509Data>
      <X509Certificate>MIIIoTCCBomgAwIBAgIIVQusqwUd/0kwDQYJKoZIhvcNAQELBQAwWjEaMBgGA1UEAwwRQ0EtRE9DVU1FTlRBIFMuQS4xFjAUBgNVBAUTDVJVQzgwMDUwMTcyLTExFzAVBgNVBAoMDkRPQ1VNRU5UQSBTLkEuMQswCQYDVQQGEwJQWTAeFw0yMzEwMDkxODIyMDBaFw0yNTEwMDgxODIyMDBaMIHNMS0wKwYDVQQDDCRQQVRSSUNJQSBST1NTQU5OQSBFU1RJR0FSUklCSUEgUk9NQU4xEjAQBgNVBAUTCUNJMTg0NDQyOTEaMBgGA1UEKgwRUEFUUklDSUEgUk9TU0FOTkExGzAZBgNVBAQMEkVTVElHQVJSSUJJQSBST01BTjELMAkGA1UECwwCRjIxNTAzBgNVBAoMLENFUlRJRklDQURPIENVQUxJRklDQURPIERFIEZJUk1BIEVMRUNUUk9OSUNBMQswCQYDVQQGEwJQWTCCASIwDQYJKoZIhvcNAQEBBQADggEPADCCAQoCggEBAJ6Aat32EutSS7qPbjpPm4YOH1vWZIbbzMz/iK9r71UbX7xYx6hmeAjNUWhDqr+twVOTC7x9zctha2Xh5ansJtpqUiS3R6fQvY4153lbDA2LFvDdfgpK9TXMJuDbq6kvCd3Kg/gzafRdEzEDZzn6bi7Bv9TMjX282wxrmQi2b+QewsbZz9Z0Blv3Cye0+w1FA+UvP+9yAzxQUrgxLeunSaz0PlVjJaoNLv4SdjZrx+r7P1X9wuEw389oH0LPRn+DmJFLSkYik4VLpl323L1fKPU0IQ+HXqmKqE7R5NnX8yQYqTFsI2xprWsx3msDQXZFumku+Y3J7loX6T+JctebM2cCAwEAAaOCA/UwggPxMAwGA1UdEwEB/wQCMAAwHwYDVR0jBBgwFoAUoT2FK83YLJYfOQIMn1M7WNiVC3swgZQGCCsGAQUFBwEBBIGHMIGEMFUGCCsGAQUFBzAChklodHRwczovL3d3dy5kaWdpdG8uY29tLnB5L3VwbG9hZHMvY2VydGlmaWNhZG8tZG9jdW1lbnRhLXNhLTE1MzUxMTc3NzEuY3J0MCsGCCsGAQUFBzABhh9odHRwczovL3d3dy5kaWdpdG8uY29tLnB5L29jc3AvMFgGA1UdEQRRME+BIXBfZXN0aWdhcnJpYmlh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SR7T7cTJ31v88JKFInr90OdRCRMA4GA1UdDwEB/wQEAwIF4DANBgkqhkiG9w0BAQsFAAOCAgEAbVGm88YIw/8HAcweu/TLlk8XmljXUjJVLBWPr3BMk7QCCzl1B5WTwcxESDU70DZJEwj2cWoNUaGNdg3ud/ERz2OKMilDMKCZhhcz1VvjK0UXLSGS4zH5Y7iZhGob+Jm1RjoW63OhGphh8HiPEBHjTGswiNNnLKNpft7uwh2XVx8VDPm0dRnWaGNmgPogjhWt/lNh6ZVsfgx0MepzpJNlPKNrdSkS1K8VuySAhTo2ko5j/A01I9R79R0nkHjOgrEw2+lEWPRe8CGQNH1OxgsygYXSRk7B3q9Uo8l37Zfgu4BtxvQLWr4MHiU3SvPbC2KnYAx0dnKbffGflX741eckARskHTXMbw2RypXhLPX0n453Of10EPytlAYgqggKX2mhk6z3gDkjERvLeahIl7h+8If5oW9SUhQkPDzVQdkKIVYLINT8QpGqaABi9C2gIau/RUoP3JBGb0v3x/hC9XuLzVRY4+g0ldRtNtdEynu8CjUDuDd3RggimKDOxQUBPMLpmt893O+b9rz4LdJyUTUORJTkhhk1HUurKhXMsE5r1zlEHlwhpDuSc0hRmiPJQQF+ELpLaTQ+oldiCDaBhnIaE7tKXanHGImGHTlkFokFUe6qthL4j8Qs12PfNqfWPkUveE/lwrEIwihknAFotsEX2AorqM6tvZU184vGHZldaJ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2024-11-07T13:38:38Z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{2D766B95-7ADE-49BB-92E5-A7F9DABF0526}</SetupID>
          <SignatureText>Patricia Estigarribia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2024-11-07T13:38:38Z</xd:SigningTime>
          <xd:SigningCertificate>
            <xd:Cert>
              <xd:CertDigest>
                <DigestMethod Algorithm="http://www.w3.org/2001/04/xmlenc#sha256"/>
                <DigestValue>gEZlcr/j7cuf7CLQIu802NZ7aKxB2WDitRoOWmrr5I8=</DigestValue>
              </xd:CertDigest>
              <xd:IssuerSerial>
                <X509IssuerName>C=PY, O=DOCUMENTA S.A., SERIALNUMBER=RUC80050172-1, CN=CA-DOCUMENTA S.A.</X509IssuerName>
                <X509SerialNumber>6128181568492928841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cBAAB/AAAAAAAAAAAAAACyHgAAkQwAACBFTUYAAAEAhBwAAKo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Dmx+n8AAACwObH6fwAAEwAAAAAAAAAAAHgk+38AAMFSV7D6fwAAMBZ4JPt/AAATAAAAAAAAABgXAAAAAAAAQAAAwPp/AAAAAHgk+38AAJdVV7D6fwAABAAAAAAAAAAwFngk+38AAPCw+BvPAAAAEwAAAAAAAABIAAAAAAAAAHxhGrH6fwAAmLM5sfp/AADAZRqx+n8AAAEAAAAAAAAAdosasfp/AAAAAHgk+38AAAAAAAAAAAAAAAAAAM8AAAD0/GIm+38AAACYvWuSAgAAazEJJPt/AADQsfgbzwAAAFmy+BvPAAAAAAAAAAAAAAD4svgbZHYACAAAAAAlAAAADAAAAAEAAAAYAAAADAAAAAAAAAASAAAADAAAAAEAAAAeAAAAGAAAAMMAAAAEAAAA9wAAABEAAAAlAAAADAAAAAEAAABUAAAAhAAAAMQAAAAEAAAA9QAAABAAAAABAAAA0XbJQasKyUHEAAAABAAAAAkAAABMAAAAAAAAAAAAAAAAAAAA//////////9gAAAANwAvADEAMQAvADIAMAAyADQAAAAGAAAABAAAAAYAAAAGAAAABAAAAAYAAAAGAAAABgAAAAYAAABLAAAAQAAAADAAAAAFAAAAIAAAAAEAAAABAAAAEAAAAAAAAAAAAAAAOAEAAIAAAAAAAAAAAAAAADgBAACAAAAAUgAAAHABAAACAAAAEAAAAAcAAAAAAAAAAAAAALwCAAAAAAAAAQICIlMAeQBzAHQAZQBtAAAAAAAAAAAAAAAAAAAAAAAAAAAAAAAAAAAAAAAAAAAAAAAAAAAAAAAAAAAAAAAAAAAAAAAAAAAAAQAAAHE2AAA4yvYbzwAAAAAAAAAAAAAA0G4vJPt/AAAAAAAAAAAAAAkAAAAAAAAAeE3pcJICAAAKVVew+n8AAAAAAAAAAAAAAAAAAAAAAAATetP+RMwAALjL9hvPAAAAwwAAAJICAABxBYoAAAAAAACYvWuSAgAAoGEjcAAAAAAAAAAAAAAAAAcAAAAAAAAAAAAAAAAAAAAszPYbzwAAAFnM9hvPAAAA0c0FJPt/AAAAAAAAAAAAAAAAAAAAAAAAAAAAAAAAAAAAAAAAAAAAAACYvWuSAgAAazEJJPt/AADQy/YbzwAAAFnM9hvPAAAAcCm8cJICAADgzPY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CIV5ICAADQbi8k+38AAAAAAAAAAAAAx7NjJvt/AAAAAIFXkgIAAAIAAAAAAAAAAAAAAAAAAAAAAAAAAAAAAJN70/5EzAAAKYy/o/p/AABgrulwAgAAAJABAAAAAAAAAJi9a5ICAADg////AAAAAAAAAAAAAAAABgAAAAAAAAAAAAAAAAAAAKzL9hvPAAAA2cv2G88AAADRzQUk+38AAAAAAAAAAAAAlVLJowAAAAA4gUek+n8AAGDL9hvPAAAAAJi9a5ICAABrMQkk+38AAFDL9hvPAAAA2cv2G88AAABAFSNskgIAAHjM9h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BBLT6T6fwAAAgAAAAAAAACgYSNwkgIAANBuLyT7fwAAAAAAAAAAAACR8teg+n8AANYT4jsv+wAAwLTicJICAAAAAAAAAAAAAAAAAAAAAAAAg3rT/kTMAACgYSNwkgIAAAIAAAAAAAAAkAEAAAAAAAAAmL1rkgIAAPD///8AAAAAAAAAAAAAAAAJAAAAAAAAAAAAAAAAAAAAnMz2G88AAADJzPYbzwAAANHNBST7fwAAAAAAAAEAAAAAAAAAAAAAAKBhI3CSAgAAIAAAAAAAAAAAmL1rkgIAAGsxCST7fwAAQMz2G88AAADJzPYbzwAAAFAuvHCSAgAAaM32G2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  <Object Id="idInvalidSigLnImg">AQAAAGwAAAAAAAAAAAAAADcBAAB/AAAAAAAAAAAAAACyHgAAkQwAACBFTUYAAAEA9CEAALE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Dmx+n8AAACwObH6fwAAEwAAAAAAAAAAAHgk+38AAMFSV7D6fwAAMBZ4JPt/AAATAAAAAAAAABgXAAAAAAAAQAAAwPp/AAAAAHgk+38AAJdVV7D6fwAABAAAAAAAAAAwFngk+38AAPCw+BvPAAAAEwAAAAAAAABIAAAAAAAAAHxhGrH6fwAAmLM5sfp/AADAZRqx+n8AAAEAAAAAAAAAdosasfp/AAAAAHgk+38AAAAAAAAAAAAAAAAAAM8AAAD0/GIm+38AAACYvWuSAgAAazEJJPt/AADQsfgbzwAAAFmy+BvPAAAAAAAAAAAAAAD4svg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OAEAAIAAAAAAAAAAAAAAADgBAACAAAAAUgAAAHABAAACAAAAEAAAAAcAAAAAAAAAAAAAALwCAAAAAAAAAQICIlMAeQBzAHQAZQBtAAAAAAAAAAAAAAAAAAAAAAAAAAAAAAAAAAAAAAAAAAAAAAAAAAAAAAAAAAAAAAAAAAAAAAAAAAAAAQAAAHE2AAA4yvYbzwAAAAAAAAAAAAAA0G4vJPt/AAAAAAAAAAAAAAkAAAAAAAAAeE3pcJICAAAKVVew+n8AAAAAAAAAAAAAAAAAAAAAAAATetP+RMwAALjL9hvPAAAAwwAAAJICAABxBYoAAAAAAACYvWuSAgAAoGEjcAAAAAAAAAAAAAAAAAcAAAAAAAAAAAAAAAAAAAAszPYbzwAAAFnM9hvPAAAA0c0FJPt/AAAAAAAAAAAAAAAAAAAAAAAAAAAAAAAAAAAAAAAAAAAAAACYvWuSAgAAazEJJPt/AADQy/YbzwAAAFnM9hvPAAAAcCm8cJICAADgzPY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CIV5ICAADQbi8k+38AAAAAAAAAAAAAx7NjJvt/AAAAAIFXkgIAAAIAAAAAAAAAAAAAAAAAAAAAAAAAAAAAAJN70/5EzAAAKYy/o/p/AABgrulwAgAAAJABAAAAAAAAAJi9a5ICAADg////AAAAAAAAAAAAAAAABgAAAAAAAAAAAAAAAAAAAKzL9hvPAAAA2cv2G88AAADRzQUk+38AAAAAAAAAAAAAlVLJowAAAAA4gUek+n8AAGDL9hvPAAAAAJi9a5ICAABrMQkk+38AAFDL9hvPAAAA2cv2G88AAABAFSNskgIAAHjM9h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BBLT6T6fwAAAgAAAAAAAACgYSNwkgIAANBuLyT7fwAAAAAAAAAAAACR8teg+n8AANYT4jsv+wAAwLTicJICAAAAAAAAAAAAAAAAAAAAAAAAg3rT/kTMAACgYSNwkgIAAAIAAAAAAAAAkAEAAAAAAAAAmL1rkgIAAPD///8AAAAAAAAAAAAAAAAJAAAAAAAAAAAAAAAAAAAAnMz2G88AAADJzPYbzwAAANHNBST7fwAAAAAAAAEAAAAAAAAAAAAAAKBhI3CSAgAAIAAAAAAAAAAAmL1rkgIAAGsxCST7fwAAQMz2G88AAADJzPYbzwAAAFAuvHCSAgAAaM32G2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dRs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</Signature>
</file>

<file path=_xmlsignatures/sig2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zoG19zRVhA3ZuxA35AdzlqlYMbqDyDYQh4eIMkpRqNQ=</DigestValue>
    </Reference>
    <Reference Type="http://www.w3.org/2000/09/xmldsig#Object" URI="#idOfficeObject">
      <DigestMethod Algorithm="http://www.w3.org/2001/04/xmlenc#sha256"/>
      <DigestValue>I9vcwqZQNRMJnlR/blv/5Qs4icAO63Su8lMNeHeDJNo=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yJKLBN/FiC8WLD8IPpqgoJYWP0yo1FDg0BLtFEQja+c=</DigestValue>
    </Reference>
    <Reference Type="http://www.w3.org/2000/09/xmldsig#Object" URI="#idValidSigLnImg">
      <DigestMethod Algorithm="http://www.w3.org/2001/04/xmlenc#sha256"/>
      <DigestValue>oLcNPNPRHSrXzVjKhseTwbfFx1bAfNVKPURQWf1b6uo=</DigestValue>
    </Reference>
    <Reference Type="http://www.w3.org/2000/09/xmldsig#Object" URI="#idInvalidSigLnImg">
      <DigestMethod Algorithm="http://www.w3.org/2001/04/xmlenc#sha256"/>
      <DigestValue>tz40ayIIhGHOALkL4R/1whthgq51rttbcq/6tWW22mc=</DigestValue>
    </Reference>
  </SignedInfo>
  <SignatureValue>Qs9Koj43OrCd7Vx3kUh4YAnJ82vNMMkf4CQHpLdOnxa7H3U1EaEKh5f6G8Wr8p2XSFwTxU+jOhaw
XpTrV6yRAOM6PQl82SlX+ByR+v3nVnZzjSvkHu6ULKP3VRQkFpvbcMcoHs+4EU78DHKURUEM0Xsy
8yd3gDASABfwglOjAvnwZ1PtP4EmdA3d5WM7m+SvB1AcVbwHofkQpSABmycIVFpfYUAzIgUgdaoz
vOh+z64DmdFOg3iigVF3/faJ7NicVibX5YL1WDDVic/2DLe2Zi/CcvKkpScroDdKidcIch9Xqvkk
541Pa24h2dYysAGzbDX0NCeDXa42tWAMfXZb2A==</SignatureValue>
  <KeyInfo>
    <X509Data>
      <X509Certificate>MIIIoTCCBomgAwIBAgIIVQusqwUd/0kwDQYJKoZIhvcNAQELBQAwWjEaMBgGA1UEAwwRQ0EtRE9DVU1FTlRBIFMuQS4xFjAUBgNVBAUTDVJVQzgwMDUwMTcyLTExFzAVBgNVBAoMDkRPQ1VNRU5UQSBTLkEuMQswCQYDVQQGEwJQWTAeFw0yMzEwMDkxODIyMDBaFw0yNTEwMDgxODIyMDBaMIHNMS0wKwYDVQQDDCRQQVRSSUNJQSBST1NTQU5OQSBFU1RJR0FSUklCSUEgUk9NQU4xEjAQBgNVBAUTCUNJMTg0NDQyOTEaMBgGA1UEKgwRUEFUUklDSUEgUk9TU0FOTkExGzAZBgNVBAQMEkVTVElHQVJSSUJJQSBST01BTjELMAkGA1UECwwCRjIxNTAzBgNVBAoMLENFUlRJRklDQURPIENVQUxJRklDQURPIERFIEZJUk1BIEVMRUNUUk9OSUNBMQswCQYDVQQGEwJQWTCCASIwDQYJKoZIhvcNAQEBBQADggEPADCCAQoCggEBAJ6Aat32EutSS7qPbjpPm4YOH1vWZIbbzMz/iK9r71UbX7xYx6hmeAjNUWhDqr+twVOTC7x9zctha2Xh5ansJtpqUiS3R6fQvY4153lbDA2LFvDdfgpK9TXMJuDbq6kvCd3Kg/gzafRdEzEDZzn6bi7Bv9TMjX282wxrmQi2b+QewsbZz9Z0Blv3Cye0+w1FA+UvP+9yAzxQUrgxLeunSaz0PlVjJaoNLv4SdjZrx+r7P1X9wuEw389oH0LPRn+DmJFLSkYik4VLpl323L1fKPU0IQ+HXqmKqE7R5NnX8yQYqTFsI2xprWsx3msDQXZFumku+Y3J7loX6T+JctebM2cCAwEAAaOCA/UwggPxMAwGA1UdEwEB/wQCMAAwHwYDVR0jBBgwFoAUoT2FK83YLJYfOQIMn1M7WNiVC3swgZQGCCsGAQUFBwEBBIGHMIGEMFUGCCsGAQUFBzAChklodHRwczovL3d3dy5kaWdpdG8uY29tLnB5L3VwbG9hZHMvY2VydGlmaWNhZG8tZG9jdW1lbnRhLXNhLTE1MzUxMTc3NzEuY3J0MCsGCCsGAQUFBzABhh9odHRwczovL3d3dy5kaWdpdG8uY29tLnB5L29jc3AvMFgGA1UdEQRRME+BIXBfZXN0aWdhcnJpYmlh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SR7T7cTJ31v88JKFInr90OdRCRMA4GA1UdDwEB/wQEAwIF4DANBgkqhkiG9w0BAQsFAAOCAgEAbVGm88YIw/8HAcweu/TLlk8XmljXUjJVLBWPr3BMk7QCCzl1B5WTwcxESDU70DZJEwj2cWoNUaGNdg3ud/ERz2OKMilDMKCZhhcz1VvjK0UXLSGS4zH5Y7iZhGob+Jm1RjoW63OhGphh8HiPEBHjTGswiNNnLKNpft7uwh2XVx8VDPm0dRnWaGNmgPogjhWt/lNh6ZVsfgx0MepzpJNlPKNrdSkS1K8VuySAhTo2ko5j/A01I9R79R0nkHjOgrEw2+lEWPRe8CGQNH1OxgsygYXSRk7B3q9Uo8l37Zfgu4BtxvQLWr4MHiU3SvPbC2KnYAx0dnKbffGflX741eckARskHTXMbw2RypXhLPX0n453Of10EPytlAYgqggKX2mhk6z3gDkjERvLeahIl7h+8If5oW9SUhQkPDzVQdkKIVYLINT8QpGqaABi9C2gIau/RUoP3JBGb0v3x/hC9XuLzVRY4+g0ldRtNtdEynu8CjUDuDd3RggimKDOxQUBPMLpmt893O+b9rz4LdJyUTUORJTkhhk1HUurKhXMsE5r1zlEHlwhpDuSc0hRmiPJQQF+ELpLaTQ+oldiCDaBhnIaE7tKXanHGImGHTlkFokFUe6qthL4j8Qs12PfNqfWPkUveE/lwrEIwihknAFotsEX2AorqM6tvZU184vGHZldaJ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2024-11-07T13:38:50Z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{1CAA6A79-1FBF-4ACD-97C1-4C32619F417A}</SetupID>
          <SignatureText>Patricia Estigarribia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2024-11-07T13:38:50Z</xd:SigningTime>
          <xd:SigningCertificate>
            <xd:Cert>
              <xd:CertDigest>
                <DigestMethod Algorithm="http://www.w3.org/2001/04/xmlenc#sha256"/>
                <DigestValue>gEZlcr/j7cuf7CLQIu802NZ7aKxB2WDitRoOWmrr5I8=</DigestValue>
              </xd:CertDigest>
              <xd:IssuerSerial>
                <X509IssuerName>C=PY, O=DOCUMENTA S.A., SERIALNUMBER=RUC80050172-1, CN=CA-DOCUMENTA S.A.</X509IssuerName>
                <X509SerialNumber>6128181568492928841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cBAAB/AAAAAAAAAAAAAACyHgAAkQwAACBFTUYAAAEAhBwAAKo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Dmx+n8AAACwObH6fwAAEwAAAAAAAAAAAHgk+38AAMFSV7D6fwAAMBZ4JPt/AAATAAAAAAAAABgXAAAAAAAAQAAAwPp/AAAAAHgk+38AAJdVV7D6fwAABAAAAAAAAAAwFngk+38AAPCw+BvPAAAAEwAAAAAAAABIAAAAAAAAAHxhGrH6fwAAmLM5sfp/AADAZRqx+n8AAAEAAAAAAAAAdosasfp/AAAAAHgk+38AAAAAAAAAAAAAAAAAAM8AAAD0/GIm+38AAACYvWuSAgAAazEJJPt/AADQsfgbzwAAAFmy+BvPAAAAAAAAAAAAAAD4svgbZHYACAAAAAAlAAAADAAAAAEAAAAYAAAADAAAAAAAAAASAAAADAAAAAEAAAAeAAAAGAAAAMMAAAAEAAAA9wAAABEAAAAlAAAADAAAAAEAAABUAAAAhAAAAMQAAAAEAAAA9QAAABAAAAABAAAA0XbJQasKyUHEAAAABAAAAAkAAABMAAAAAAAAAAAAAAAAAAAA//////////9gAAAANwAvADEAMQAvADIAMAAyADQAAAAGAAAABAAAAAYAAAAGAAAABAAAAAYAAAAGAAAABgAAAAYAAABLAAAAQAAAADAAAAAFAAAAIAAAAAEAAAABAAAAEAAAAAAAAAAAAAAAOAEAAIAAAAAAAAAAAAAAADgBAACAAAAAUgAAAHABAAACAAAAEAAAAAcAAAAAAAAAAAAAALwCAAAAAAAAAQICIlMAeQBzAHQAZQBtAAAAAAAAAAAAAAAAAAAAAAAAAAAAAAAAAAAAAAAAAAAAAAAAAAAAAAAAAAAAAAAAAAAAAAAAAAAAAQAAAHE2AAA4yvYbzwAAAAAAAAAAAAAA0G4vJPt/AAAAAAAAAAAAAAkAAAAAAAAAeE3pcJICAAAKVVew+n8AAAAAAAAAAAAAAAAAAAAAAAATetP+RMwAALjL9hvPAAAAwwAAAJICAABxBYoAAAAAAACYvWuSAgAAoGEjcAAAAAAAAAAAAAAAAAcAAAAAAAAAAAAAAAAAAAAszPYbzwAAAFnM9hvPAAAA0c0FJPt/AAAAAAAAAAAAAAAAAAAAAAAAAAAAAAAAAAAAAAAAAAAAAACYvWuSAgAAazEJJPt/AADQy/YbzwAAAFnM9hvPAAAAcCm8cJICAADgzPY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CIV5ICAADQbi8k+38AAAAAAAAAAAAAx7NjJvt/AAAAAIFXkgIAAAIAAAAAAAAAAAAAAAAAAAAAAAAAAAAAAJN70/5EzAAAKYy/o/p/AABgrulwAgAAAJABAAAAAAAAAJi9a5ICAADg////AAAAAAAAAAAAAAAABgAAAAAAAAAAAAAAAAAAAKzL9hvPAAAA2cv2G88AAADRzQUk+38AAAAAAAAAAAAAlVLJowAAAAA4gUek+n8AAGDL9hvPAAAAAJi9a5ICAABrMQkk+38AAFDL9hvPAAAA2cv2G88AAABAFSNskgIAAHjM9h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BBLT6T6fwAAAgAAAAAAAACgYSNwkgIAANBuLyT7fwAAAAAAAAAAAACR8teg+n8AANYT4jsv+wAAwLTicJICAAAAAAAAAAAAAAAAAAAAAAAAg3rT/kTMAACgYSNwkgIAAAIAAAAAAAAAkAEAAAAAAAAAmL1rkgIAAPD///8AAAAAAAAAAAAAAAAJAAAAAAAAAAAAAAAAAAAAnMz2G88AAADJzPYbzwAAANHNBST7fwAAAAAAAAEAAAAAAAAAAAAAAKBhI3CSAgAAIAAAAAAAAAAAmL1rkgIAAGsxCST7fwAAQMz2G88AAADJzPYbzwAAAFAuvHCSAgAAaM32G2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  <Object Id="idInvalidSigLnImg">AQAAAGwAAAAAAAAAAAAAADcBAAB/AAAAAAAAAAAAAACyHgAAkQwAACBFTUYAAAEA9CEAALE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Dmx+n8AAACwObH6fwAAEwAAAAAAAAAAAHgk+38AAMFSV7D6fwAAMBZ4JPt/AAATAAAAAAAAABgXAAAAAAAAQAAAwPp/AAAAAHgk+38AAJdVV7D6fwAABAAAAAAAAAAwFngk+38AAPCw+BvPAAAAEwAAAAAAAABIAAAAAAAAAHxhGrH6fwAAmLM5sfp/AADAZRqx+n8AAAEAAAAAAAAAdosasfp/AAAAAHgk+38AAAAAAAAAAAAAAAAAAM8AAAD0/GIm+38AAACYvWuSAgAAazEJJPt/AADQsfgbzwAAAFmy+BvPAAAAAAAAAAAAAAD4svg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OAEAAIAAAAAAAAAAAAAAADgBAACAAAAAUgAAAHABAAACAAAAEAAAAAcAAAAAAAAAAAAAALwCAAAAAAAAAQICIlMAeQBzAHQAZQBtAAAAAAAAAAAAAAAAAAAAAAAAAAAAAAAAAAAAAAAAAAAAAAAAAAAAAAAAAAAAAAAAAAAAAAAAAAAAAQAAAHE2AAA4yvYbzwAAAAAAAAAAAAAA0G4vJPt/AAAAAAAAAAAAAAkAAAAAAAAAeE3pcJICAAAKVVew+n8AAAAAAAAAAAAAAAAAAAAAAAATetP+RMwAALjL9hvPAAAAwwAAAJICAABxBYoAAAAAAACYvWuSAgAAoGEjcAAAAAAAAAAAAAAAAAcAAAAAAAAAAAAAAAAAAAAszPYbzwAAAFnM9hvPAAAA0c0FJPt/AAAAAAAAAAAAAAAAAAAAAAAAAAAAAAAAAAAAAAAAAAAAAACYvWuSAgAAazEJJPt/AADQy/YbzwAAAFnM9hvPAAAAcCm8cJICAADgzPY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CIV5ICAADQbi8k+38AAAAAAAAAAAAAx7NjJvt/AAAAAIFXkgIAAAIAAAAAAAAAAAAAAAAAAAAAAAAAAAAAAJN70/5EzAAAKYy/o/p/AABgrulwAgAAAJABAAAAAAAAAJi9a5ICAADg////AAAAAAAAAAAAAAAABgAAAAAAAAAAAAAAAAAAAKzL9hvPAAAA2cv2G88AAADRzQUk+38AAAAAAAAAAAAAlVLJowAAAAA4gUek+n8AAGDL9hvPAAAAAJi9a5ICAABrMQkk+38AAFDL9hvPAAAA2cv2G88AAABAFSNskgIAAHjM9h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BBLT6T6fwAAAgAAAAAAAACgYSNwkgIAANBuLyT7fwAAAAAAAAAAAACR8teg+n8AANYT4jsv+wAAwLTicJICAAAAAAAAAAAAAAAAAAAAAAAAg3rT/kTMAACgYSNwkgIAAAIAAAAAAAAAkAEAAAAAAAAAmL1rkgIAAPD///8AAAAAAAAAAAAAAAAJAAAAAAAAAAAAAAAAAAAAnMz2G88AAADJzPYbzwAAANHNBST7fwAAAAAAAAEAAAAAAAAAAAAAAKBhI3CSAgAAIAAAAAAAAAAAmL1rkgIAAGsxCST7fwAAQMz2G88AAADJzPYbzwAAAFAuvHCSAgAAaM32G2R2AAgAAAAAJQAAAAwAAAAEAAAAGAAAAAwAAAAAAAAAEgAAAAwAAAABAAAAHgAAABgAAAApAAAAMwAAALAAAABIAAAAJQAAAAwAAAAEAAAAVAAAAMwAAAAqAAAAMwAAAK4AAABHAAAAAQAAANF2yUGrCslBKgAAADMAAAAVAAAATAAAAAAAAAAAAAAAAAAAAP//////////eAAAAFAAYQB0AHIAaQBjAGkAYQAgAEUAcwB0AGkAZwBhAHIAcgBpAGIAaQBhAP8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</Signature>
</file>

<file path=_xmlsignatures/sig2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uMGCx8P25dKQAmSK4gjUckV6U0cuvApc/vWs2YA4gQ8=</DigestValue>
    </Reference>
    <Reference Type="http://www.w3.org/2000/09/xmldsig#Object" URI="#idOfficeObject">
      <DigestMethod Algorithm="http://www.w3.org/2001/04/xmlenc#sha256"/>
      <DigestValue>DhP8zqb+gSYZBsxPbMrf4hMbKUoT+uJ3vCQSqKNKwXc=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hmE0a6UQwFW8shqscJr+Tlh417nt/C0+C6s6SHkF/ZA=</DigestValue>
    </Reference>
    <Reference Type="http://www.w3.org/2000/09/xmldsig#Object" URI="#idValidSigLnImg">
      <DigestMethod Algorithm="http://www.w3.org/2001/04/xmlenc#sha256"/>
      <DigestValue>eM+L3hB6NCD3aKrhwVg/ToOCfCDEhMPY7YVcWerP8EM=</DigestValue>
    </Reference>
    <Reference Type="http://www.w3.org/2000/09/xmldsig#Object" URI="#idInvalidSigLnImg">
      <DigestMethod Algorithm="http://www.w3.org/2001/04/xmlenc#sha256"/>
      <DigestValue>tz40ayIIhGHOALkL4R/1whthgq51rttbcq/6tWW22mc=</DigestValue>
    </Reference>
  </SignedInfo>
  <SignatureValue>ehRqnGOxTBsNOoim0nN5nm10OkU2lEL27wpWsvECTB5tuLSKGznLlKROfOZIB8HiJ6b+Tk9ohUGm
eVd+VOOgZhsSqhB2phYX90/P8x+/mRF2UG7p127f5UYuvBUSAsVJvVxo2EcZI/bne58tOLHPRJjN
YTSgffbJvOTp44DP4MqmpA9pLasA4hba8ADZ0m3t6k5eDweeN1yzk0/GwsfoIFE+d5FluPg8pstz
2EPEXbTW+5cc04xe6hvwm+PFXYCDXxXk0s7YvUoARCWEbbZOrgUKmcCnIcwkQQxTIsPqad9DBCcG
F4JcIhkrw9X988GTtlFq0XYx3T3xZq1Kd/4rDQ==</SignatureValue>
  <KeyInfo>
    <X509Data>
      <X509Certificate>MIIIoTCCBomgAwIBAgIIVQusqwUd/0kwDQYJKoZIhvcNAQELBQAwWjEaMBgGA1UEAwwRQ0EtRE9DVU1FTlRBIFMuQS4xFjAUBgNVBAUTDVJVQzgwMDUwMTcyLTExFzAVBgNVBAoMDkRPQ1VNRU5UQSBTLkEuMQswCQYDVQQGEwJQWTAeFw0yMzEwMDkxODIyMDBaFw0yNTEwMDgxODIyMDBaMIHNMS0wKwYDVQQDDCRQQVRSSUNJQSBST1NTQU5OQSBFU1RJR0FSUklCSUEgUk9NQU4xEjAQBgNVBAUTCUNJMTg0NDQyOTEaMBgGA1UEKgwRUEFUUklDSUEgUk9TU0FOTkExGzAZBgNVBAQMEkVTVElHQVJSSUJJQSBST01BTjELMAkGA1UECwwCRjIxNTAzBgNVBAoMLENFUlRJRklDQURPIENVQUxJRklDQURPIERFIEZJUk1BIEVMRUNUUk9OSUNBMQswCQYDVQQGEwJQWTCCASIwDQYJKoZIhvcNAQEBBQADggEPADCCAQoCggEBAJ6Aat32EutSS7qPbjpPm4YOH1vWZIbbzMz/iK9r71UbX7xYx6hmeAjNUWhDqr+twVOTC7x9zctha2Xh5ansJtpqUiS3R6fQvY4153lbDA2LFvDdfgpK9TXMJuDbq6kvCd3Kg/gzafRdEzEDZzn6bi7Bv9TMjX282wxrmQi2b+QewsbZz9Z0Blv3Cye0+w1FA+UvP+9yAzxQUrgxLeunSaz0PlVjJaoNLv4SdjZrx+r7P1X9wuEw389oH0LPRn+DmJFLSkYik4VLpl323L1fKPU0IQ+HXqmKqE7R5NnX8yQYqTFsI2xprWsx3msDQXZFumku+Y3J7loX6T+JctebM2cCAwEAAaOCA/UwggPxMAwGA1UdEwEB/wQCMAAwHwYDVR0jBBgwFoAUoT2FK83YLJYfOQIMn1M7WNiVC3swgZQGCCsGAQUFBwEBBIGHMIGEMFUGCCsGAQUFBzAChklodHRwczovL3d3dy5kaWdpdG8uY29tLnB5L3VwbG9hZHMvY2VydGlmaWNhZG8tZG9jdW1lbnRhLXNhLTE1MzUxMTc3NzEuY3J0MCsGCCsGAQUFBzABhh9odHRwczovL3d3dy5kaWdpdG8uY29tLnB5L29jc3AvMFgGA1UdEQRRME+BIXBfZXN0aWdhcnJpYmlh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SR7T7cTJ31v88JKFInr90OdRCRMA4GA1UdDwEB/wQEAwIF4DANBgkqhkiG9w0BAQsFAAOCAgEAbVGm88YIw/8HAcweu/TLlk8XmljXUjJVLBWPr3BMk7QCCzl1B5WTwcxESDU70DZJEwj2cWoNUaGNdg3ud/ERz2OKMilDMKCZhhcz1VvjK0UXLSGS4zH5Y7iZhGob+Jm1RjoW63OhGphh8HiPEBHjTGswiNNnLKNpft7uwh2XVx8VDPm0dRnWaGNmgPogjhWt/lNh6ZVsfgx0MepzpJNlPKNrdSkS1K8VuySAhTo2ko5j/A01I9R79R0nkHjOgrEw2+lEWPRe8CGQNH1OxgsygYXSRk7B3q9Uo8l37Zfgu4BtxvQLWr4MHiU3SvPbC2KnYAx0dnKbffGflX741eckARskHTXMbw2RypXhLPX0n453Of10EPytlAYgqggKX2mhk6z3gDkjERvLeahIl7h+8If5oW9SUhQkPDzVQdkKIVYLINT8QpGqaABi9C2gIau/RUoP3JBGb0v3x/hC9XuLzVRY4+g0ldRtNtdEynu8CjUDuDd3RggimKDOxQUBPMLpmt893O+b9rz4LdJyUTUORJTkhhk1HUurKhXMsE5r1zlEHlwhpDuSc0hRmiPJQQF+ELpLaTQ+oldiCDaBhnIaE7tKXanHGImGHTlkFokFUe6qthL4j8Qs12PfNqfWPkUveE/lwrEIwihknAFotsEX2AorqM6tvZU184vGHZldaJ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2024-11-07T13:39:00Z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{22E5EC1A-6644-447B-B209-FEAAEE2379E5}</SetupID>
          <SignatureText>Patricia Estigarribia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2024-11-07T13:39:00Z</xd:SigningTime>
          <xd:SigningCertificate>
            <xd:Cert>
              <xd:CertDigest>
                <DigestMethod Algorithm="http://www.w3.org/2001/04/xmlenc#sha256"/>
                <DigestValue>gEZlcr/j7cuf7CLQIu802NZ7aKxB2WDitRoOWmrr5I8=</DigestValue>
              </xd:CertDigest>
              <xd:IssuerSerial>
                <X509IssuerName>C=PY, O=DOCUMENTA S.A., SERIALNUMBER=RUC80050172-1, CN=CA-DOCUMENTA S.A.</X509IssuerName>
                <X509SerialNumber>6128181568492928841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cBAAB/AAAAAAAAAAAAAACyHgAAkQwAACBFTUYAAAEAhBwAAKo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Dmx+n8AAACwObH6fwAAEwAAAAAAAAAAAHgk+38AAMFSV7D6fwAAMBZ4JPt/AAATAAAAAAAAABgXAAAAAAAAQAAAwPp/AAAAAHgk+38AAJdVV7D6fwAABAAAAAAAAAAwFngk+38AAPCw+BvPAAAAEwAAAAAAAABIAAAAAAAAAHxhGrH6fwAAmLM5sfp/AADAZRqx+n8AAAEAAAAAAAAAdosasfp/AAAAAHgk+38AAAAAAAAAAAAAAAAAAM8AAAD0/GIm+38AAACYvWuSAgAAazEJJPt/AADQsfgbzwAAAFmy+BvPAAAAAAAAAAAAAAD4svgbZHYACAAAAAAlAAAADAAAAAEAAAAYAAAADAAAAAAAAAASAAAADAAAAAEAAAAeAAAAGAAAAMMAAAAEAAAA9wAAABEAAAAlAAAADAAAAAEAAABUAAAAhAAAAMQAAAAEAAAA9QAAABAAAAABAAAA0XbJQasKyUHEAAAABAAAAAkAAABMAAAAAAAAAAAAAAAAAAAA//////////9gAAAANwAvADEAMQAvADIAMAAyADQAAAAGAAAABAAAAAYAAAAGAAAABAAAAAYAAAAGAAAABgAAAAYAAABLAAAAQAAAADAAAAAFAAAAIAAAAAEAAAABAAAAEAAAAAAAAAAAAAAAOAEAAIAAAAAAAAAAAAAAADgBAACAAAAAUgAAAHABAAACAAAAEAAAAAcAAAAAAAAAAAAAALwCAAAAAAAAAQICIlMAeQBzAHQAZQBtAAAAAAAAAAAAAAAAAAAAAAAAAAAAAAAAAAAAAAAAAAAAAAAAAAAAAAAAAAAAAAAAAAAAAAAAAAAAAQAAAHE2AAA4yvYbzwAAAAAAAAAAAAAA0G4vJPt/AAAAAAAAAAAAAAkAAAAAAAAAeE3pcJICAAAKVVew+n8AAAAAAAAAAAAAAAAAAAAAAAATetP+RMwAALjL9hvPAAAAwwAAAJICAABxBYoAAAAAAACYvWuSAgAAoGEjcAAAAAAAAAAAAAAAAAcAAAAAAAAAAAAAAAAAAAAszPYbzwAAAFnM9hvPAAAA0c0FJPt/AAAAAAAAAAAAAAAAAAAAAAAAAAAAAAAAAAAAAAAAAAAAAACYvWuSAgAAazEJJPt/AADQy/YbzwAAAFnM9hvPAAAAcCm8cJICAADgzPY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CIV5ICAADQbi8k+38AAAAAAAAAAAAAx7NjJvt/AAAAAIFXkgIAAAIAAAAAAAAAAAAAAAAAAAAAAAAAAAAAAJN70/5EzAAAKYy/o/p/AABgrulwAgAAAJABAAAAAAAAAJi9a5ICAADg////AAAAAAAAAAAAAAAABgAAAAAAAAAAAAAAAAAAAKzL9hvPAAAA2cv2G88AAADRzQUk+38AAAAAAAAAAAAAlVLJowAAAAA4gUek+n8AAGDL9hvPAAAAAJi9a5ICAABrMQkk+38AAFDL9hvPAAAA2cv2G88AAABAFSNskgIAAHjM9h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BBLT6T6fwAAAgAAAAAAAACgYSNwkgIAANBuLyT7fwAAAAAAAAAAAACR8teg+n8AANYT4jsv+wAAwLTicJICAAAAAAAAAAAAAAAAAAAAAAAAg3rT/kTMAACgYSNwkgIAAAIAAAAAAAAAkAEAAAAAAAAAmL1rkgIAAPD///8AAAAAAAAAAAAAAAAJAAAAAAAAAAAAAAAAAAAAnMz2G88AAADJzPYbzwAAANHNBST7fwAAAAAAAAEAAAAAAAAAAAAAAKBhI3CSAgAAIAAAAAAAAAAAmL1rkgIAAGsxCST7fwAAQMz2G88AAADJzPYbzwAAAFAuvHCSAgAAaM32G2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/AI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  <Object Id="idInvalidSigLnImg">AQAAAGwAAAAAAAAAAAAAADcBAAB/AAAAAAAAAAAAAACyHgAAkQwAACBFTUYAAAEA9CEAALE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Dmx+n8AAACwObH6fwAAEwAAAAAAAAAAAHgk+38AAMFSV7D6fwAAMBZ4JPt/AAATAAAAAAAAABgXAAAAAAAAQAAAwPp/AAAAAHgk+38AAJdVV7D6fwAABAAAAAAAAAAwFngk+38AAPCw+BvPAAAAEwAAAAAAAABIAAAAAAAAAHxhGrH6fwAAmLM5sfp/AADAZRqx+n8AAAEAAAAAAAAAdosasfp/AAAAAHgk+38AAAAAAAAAAAAAAAAAAM8AAAD0/GIm+38AAACYvWuSAgAAazEJJPt/AADQsfgbzwAAAFmy+BvPAAAAAAAAAAAAAAD4svg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OAEAAIAAAAAAAAAAAAAAADgBAACAAAAAUgAAAHABAAACAAAAEAAAAAcAAAAAAAAAAAAAALwCAAAAAAAAAQICIlMAeQBzAHQAZQBtAAAAAAAAAAAAAAAAAAAAAAAAAAAAAAAAAAAAAAAAAAAAAAAAAAAAAAAAAAAAAAAAAAAAAAAAAAAAAQAAAHE2AAA4yvYbzwAAAAAAAAAAAAAA0G4vJPt/AAAAAAAAAAAAAAkAAAAAAAAAeE3pcJICAAAKVVew+n8AAAAAAAAAAAAAAAAAAAAAAAATetP+RMwAALjL9hvPAAAAwwAAAJICAABxBYoAAAAAAACYvWuSAgAAoGEjcAAAAAAAAAAAAAAAAAcAAAAAAAAAAAAAAAAAAAAszPYbzwAAAFnM9hvPAAAA0c0FJPt/AAAAAAAAAAAAAAAAAAAAAAAAAAAAAAAAAAAAAAAAAAAAAACYvWuSAgAAazEJJPt/AADQy/YbzwAAAFnM9hvPAAAAcCm8cJICAADgzPY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CIV5ICAADQbi8k+38AAAAAAAAAAAAAx7NjJvt/AAAAAIFXkgIAAAIAAAAAAAAAAAAAAAAAAAAAAAAAAAAAAJN70/5EzAAAKYy/o/p/AABgrulwAgAAAJABAAAAAAAAAJi9a5ICAADg////AAAAAAAAAAAAAAAABgAAAAAAAAAAAAAAAAAAAKzL9hvPAAAA2cv2G88AAADRzQUk+38AAAAAAAAAAAAAlVLJowAAAAA4gUek+n8AAGDL9hvPAAAAAJi9a5ICAABrMQkk+38AAFDL9hvPAAAA2cv2G88AAABAFSNskgIAAHjM9h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BBLT6T6fwAAAgAAAAAAAACgYSNwkgIAANBuLyT7fwAAAAAAAAAAAACR8teg+n8AANYT4jsv+wAAwLTicJICAAAAAAAAAAAAAAAAAAAAAAAAg3rT/kTMAACgYSNwkgIAAAIAAAAAAAAAkAEAAAAAAAAAmL1rkgIAAPD///8AAAAAAAAAAAAAAAAJAAAAAAAAAAAAAAAAAAAAnMz2G88AAADJzPYbzwAAANHNBST7fwAAAAAAAAEAAAAAAAAAAAAAAKBhI3CSAgAAIAAAAAAAAAAAmL1rkgIAAGsxCST7fwAAQMz2G88AAADJzPYbzwAAAFAuvHCSAgAAaM32G2R2AAgAAAAAJQAAAAwAAAAEAAAAGAAAAAwAAAAAAAAAEgAAAAwAAAABAAAAHgAAABgAAAApAAAAMwAAALAAAABIAAAAJQAAAAwAAAAEAAAAVAAAAMwAAAAqAAAAMwAAAK4AAABHAAAAAQAAANF2yUGrCslBKgAAADMAAAAVAAAATAAAAAAAAAAAAAAAAAAAAP//////////eAAAAFAAYQB0AHIAaQBjAGkAYQAgAEUAcwB0AGkAZwBhAHIAcgBpAGIAaQBhAP8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</Signature>
</file>

<file path=_xmlsignatures/sig2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SSFKArIIVn8u7WDqfttOBZQRWFZ28qDh0JZyE7UL3ms=</DigestValue>
    </Reference>
    <Reference Type="http://www.w3.org/2000/09/xmldsig#Object" URI="#idOfficeObject">
      <DigestMethod Algorithm="http://www.w3.org/2001/04/xmlenc#sha256"/>
      <DigestValue>wi1VMe0V61Y78xSU/iT0RlAfy/I5fVI69n+QSp1+cT4=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DQcuY3WiTWOR1s/GVlRu35XGZ47XKfWxaTIseKP5hIA=</DigestValue>
    </Reference>
    <Reference Type="http://www.w3.org/2000/09/xmldsig#Object" URI="#idValidSigLnImg">
      <DigestMethod Algorithm="http://www.w3.org/2001/04/xmlenc#sha256"/>
      <DigestValue>LnyK+Zoia6RRSphTKY/6x9oe6eNLXXplZwyHmCd5NeM=</DigestValue>
    </Reference>
    <Reference Type="http://www.w3.org/2000/09/xmldsig#Object" URI="#idInvalidSigLnImg">
      <DigestMethod Algorithm="http://www.w3.org/2001/04/xmlenc#sha256"/>
      <DigestValue>8iAHOhb1MvG8lyOUbVQDiiHqhKp538pbZDcj065XjaQ=</DigestValue>
    </Reference>
  </SignedInfo>
  <SignatureValue>NNdwrcw9LQghRLE3+7higjeMMNYZJZyfxFi/tag42phZUB1U2bbcDhF1Y8M3W2jPDMQrzDGFt8zI
7NzMEsk3kI7IRsuzqaULBwL2TClCwlxb6FcsyWeOstu8tvWillpDNw92i5gqC1qT8ngx7E4en4AT
1UctXziUonGMm7XY9zm2laKxn7ZSKUZ0eQFUZIVQrdj1DZ4OIcHHEQpryVuNHfhZ5R4Cq8M0CROk
tCyw5JjF/DhRli8hS0nLO+Y/va0tE6p7ECI0SrN4bAaspqe2n5aysRbwP0NDdgiu0/VFhifaJsmb
zvq3utHbdeRdeI4SY3QWv0npL+WV94x1fjXPAA==</SignatureValue>
  <KeyInfo>
    <X509Data>
      <X509Certificate>MIIIijCCBnKgAwIBAgIIGW4Ln3pYCsIwDQYJKoZIhvcNAQELBQAwWjEaMBgGA1UEAwwRQ0EtRE9DVU1FTlRBIFMuQS4xFjAUBgNVBAUTDVJVQzgwMDUwMTcyLTExFzAVBgNVBAoMDkRPQ1VNRU5UQSBTLkEuMQswCQYDVQQGEwJQWTAeFw0yMzA5MTIyMTExMDBaFw0yNTA5MTEyMTExMDBaMIG7MSQwIgYDVQQDDBtESUVHTyBSQUZBRUwgU0VHT1ZJQSBFTkNJU08xEjAQBgNVBAUTCUNJMjMwNDY1NTEVMBMGA1UEKgwMRElFR08gUkFGQUVMMRcwFQYDVQQEDA5TRUdPVklBIEVOQ0lTTzELMAkGA1UECwwCRjIxNTAzBgNVBAoMLENFUlRJRklDQURPIENVQUxJRklDQURPIERFIEZJUk1BIEVMRUNUUk9OSUNBMQswCQYDVQQGEwJQWTCCASIwDQYJKoZIhvcNAQEBBQADggEPADCCAQoCggEBAMw5b7tzJsk8uJGZpVBOFdDrtsLsvocokWs0F9a0C0k6uR9Z7j8wAR7YC+JWBg4uLjqcOIrWhJpnqt6+36F8o/10m22vcOB/52ZpT5SMBGDEZ3k2/WlQ7B7UCUOSVAXqMS2VmrZJVCxrcqQbhfRHVge9QNdKlnZ/wc6D28Ut2rFVS7tTwoSDm243s5N+OqVrsbGq6suLqWOvRXhBvVWKWz6Ojkm2da2fMbHY1nBpb0ebQfoha12anU4ICDSdGqrKzc0MxmKIb5fgkl59soEREpEvr773bpCHF62IhWCoTvC/ry5XBUM3D99JM7vhj53efZ1YTTtcF+qRgONTqjGn+RUCAwEAAaOCA/AwggPsMAwGA1UdEwEB/wQCMAAwHwYDVR0jBBgwFoAUoT2FK83YLJYfOQIMn1M7WNiVC3swgZQGCCsGAQUFBwEBBIGHMIGEMFUGCCsGAQUFBzAChklodHRwczovL3d3dy5kaWdpdG8uY29tLnB5L3VwbG9hZHMvY2VydGlmaWNhZG8tZG9jdW1lbnRhLXNhLTE1MzUxMTc3NzEuY3J0MCsGCCsGAQUFBzABhh9odHRwczovL3d3dy5kaWdpdG8uY29tLnB5L29jc3AvMFMGA1UdEQRMMEqBHGRfc2Vnb3ZpYUB1bml2ZXJzaXRhcmlhLmNvb3C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5fSO6mYWyWfX22zowMSjYbj9fVDAOBgNVHQ8BAf8EBAMCBeAwDQYJKoZIhvcNAQELBQADggIBABRhb2IMoPaWU9xbxKFQMs6rSXoMS3WyUhjl1FMGF6p72vE9VYmKQF9LkRM3uuu2ulFESPtnyU3cCOKAalcLIRRxKTua3cCdsGoI43zunuP+cJX3bybEut4xJrwrxZCoyI51EZsi7lZx18qPfuQocqhtpUnHfLrOLdX+lF2//0ViwNgCQ8wmC0CHtx53gDqt9BRw6k+QIVFRcevCe6tbcMu1/hGIoL6MZrIRPHya+PZKVXm7s8bs6deornsVmrQMUYhtQwfiQ2hvX2muyR4QYDUjgOwTUeXKavpRmwggxd3Qq1rcWk4Lyg0GzHBJCM4VltG3QRGhl65MoC9+2AYC+2y4uZY0Z3GA3VLQACSog/Zgk9Asfw6YPWFFlP8Cb21QC+qHJaAOk4Ky/B9/AyNsCs9DlmUl7KbiBdMTxf1ati8oHB7Q1+ZP710QlNrvPe1W5fowIlUwkTLZQb6tM0EXxQdfGdLkHbhyRKQ/bTQCDFLHBQLfho1BUbkf1EzKP+cAZ//x2NyT8HHBpOBkATVNuEx0iztV+FmcCJAUi0xOxYNlYIAA4MBuDRDk3xZM9loZl6eRlAqcmrEC3VK0rEtesLDYcpGD/NBBFvS4TkLOXNrKwW1uWonfMcFfAdIVABD/MKyLky/vsB29t+RAEz6PdsaYKkVMbJWp0pu/ho7hsazn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2024-11-08T12:32:06Z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{BEA05121-8539-44F5-B11A-EA9694CFA34D}</SetupID>
          <SignatureText>Diego Segovia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2024-11-08T12:32:06Z</xd:SigningTime>
          <xd:SigningCertificate>
            <xd:Cert>
              <xd:CertDigest>
                <DigestMethod Algorithm="http://www.w3.org/2001/04/xmlenc#sha256"/>
                <DigestValue>5mys7g0OyKVFvenE2LRJeO+ktd0NqSOqZPUBIHcAB0Q=</DigestValue>
              </xd:CertDigest>
              <xd:IssuerSerial>
                <X509IssuerName>C=PY, O=DOCUMENTA S.A., SERIALNUMBER=RUC80050172-1, CN=CA-DOCUMENTA S.A.</X509IssuerName>
                <X509SerialNumber>1832414877966666434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7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IDZ+n8AAACwgNn6fwAAEwAAAAAAAAAAAHgk+38AAMFSntj6fwAAMBZ4JPt/AAATAAAAAAAAABgXAAAAAAAAQAAAwPp/AAAAAHgk+38AAJdVntj6fwAABAAAAAAAAAAwFngk+38AAEC2GoHlAAAAEwAAAAAAAABIAAAAAAAAAHxhYdn6fwAAmLOA2fp/AADAZWHZ+n8AAAEAAAAAAAAAdoth2fp/AAAAAHgk+38AAAAAAAAAAAAAAAAAAOUAAAD0/GIm+38AAIDRO78xAgAAazEJJPt/AAAgtxqB5QAAAKm3GoHlAAAAAAAAAAAAAABIuBqBZHYACAAAAAAlAAAADAAAAAEAAAAYAAAADAAAAAAAAAASAAAADAAAAAEAAAAeAAAAGAAAAMMAAAAEAAAA9wAAABEAAAAlAAAADAAAAAEAAABUAAAAhAAAAMQAAAAEAAAA9QAAABAAAAABAAAA0XbJQasKyUHEAAAABAAAAAkAAABMAAAAAAAAAAAAAAAAAAAA//////////9gAAAAOA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JTXAACIzxiB5QAAAAAAAAAAAAAA0G4vJPt/AAAAAAAAAAAAAAkAAAAAAAAASA5qyDECAAAKVZ7Y+n8AAAAAAAAAAAAAAAAAAAAAAAA7DdKufjkAAAjRGIHlAAAAyAAAADECAABxBYoAAAAAAIDRO78xAgAAgN9sxAAAAAAAAAAAAAAAAAcAAAAAAAAAAAAAAAAAAAB80RiB5QAAAKnRGIHlAAAA0c0FJPt/AAAAAAAAAAAAAAAAAAAAAAAAAAAAAAAAAAAAAAAAAAAAAIDRO78xAgAAazEJJPt/AAAg0RiB5QAAAKnRGIHlAAAAEMxYyDECAAAw0hi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BmqzECAADQbi8k+38AAAAAAAAAAAAAx7NjJvt/AAAAAHerMQIAAAEAAAAAAAAAAAAAAAAAAAAAAAAAAAAAALsN0q5+OQAAKYyE1/p/AACg/2fIAgAAAJABAAAAAAAAgNE7vzECAADg////AAAAAAAAAAAAAAAABgAAAAAAAAAAAAAAAAAAAPzQGIHlAAAAKdEYgeUAAADRzQUk+38AAAAAAAAAAAAAlVKO1wAAAAA4gQzY+n8AALDQGIHlAAAAgNE7vzECAABrMQkk+38AAKDQGIHlAAAAKdEYgeUAAACwxnvEMQIAAMjRGI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BBLFNj6fwAAAgAAAAAAAACA32zEMQIAANBuLyT7fwAAAAAAAAAAAACR8v7V+n8AAIbMa4bf9AAAAIBfyDECAAAAAAAAAAAAAAAAAAAAAAAASw3Srn45AACA32zEMQIAAAIAAAAAAAAAkAEAAAAAAACA0Tu/MQIAAPD///8AAAAAAAAAAAAAAAAJAAAAAAAAAAAAAAAAAAAA7NEYgeUAAAAZ0hiB5QAAANHNBST7fwAAAAAAAAEAAAAAAAAAAAAAAIDfbMQxAgAAIAAAAAAAAACA0Tu/MQIAAGsxCST7fwAAkNEYgeUAAAAZ0hiB5QAAAMDrWMgxAgAAuNIYg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  <Object Id="idInvalidSigLnImg">AQAAAGwAAAAAAAAAAAAAAP8AAAB/AAAAAAAAAAAAAAAvGQAAkQwAACBFTUYAAAEAX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IDZ+n8AAACwgNn6fwAAEwAAAAAAAAAAAHgk+38AAMFSntj6fwAAMBZ4JPt/AAATAAAAAAAAABgXAAAAAAAAQAAAwPp/AAAAAHgk+38AAJdVntj6fwAABAAAAAAAAAAwFngk+38AAEC2GoHlAAAAEwAAAAAAAABIAAAAAAAAAHxhYdn6fwAAmLOA2fp/AADAZWHZ+n8AAAEAAAAAAAAAdoth2fp/AAAAAHgk+38AAAAAAAAAAAAAAAAAAOUAAAD0/GIm+38AAIDRO78xAgAAazEJJPt/AAAgtxqB5QAAAKm3GoHlAAAAAAAAAAAAAABIuBq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JTXAACIzxiB5QAAAAAAAAAAAAAA0G4vJPt/AAAAAAAAAAAAAAkAAAAAAAAASA5qyDECAAAKVZ7Y+n8AAAAAAAAAAAAAAAAAAAAAAAA7DdKufjkAAAjRGIHlAAAAyAAAADECAABxBYoAAAAAAIDRO78xAgAAgN9sxAAAAAAAAAAAAAAAAAcAAAAAAAAAAAAAAAAAAAB80RiB5QAAAKnRGIHlAAAA0c0FJPt/AAAAAAAAAAAAAAAAAAAAAAAAAAAAAAAAAAAAAAAAAAAAAIDRO78xAgAAazEJJPt/AAAg0RiB5QAAAKnRGIHlAAAAEMxYyDECAAAw0hi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BmqzECAADQbi8k+38AAAAAAAAAAAAAx7NjJvt/AAAAAHerMQIAAAEAAAAAAAAAAAAAAAAAAAAAAAAAAAAAALsN0q5+OQAAKYyE1/p/AACg/2fIAgAAAJABAAAAAAAAgNE7vzECAADg////AAAAAAAAAAAAAAAABgAAAAAAAAAAAAAAAAAAAPzQGIHlAAAAKdEYgeUAAADRzQUk+38AAAAAAAAAAAAAlVKO1wAAAAA4gQzY+n8AALDQGIHlAAAAgNE7vzECAABrMQkk+38AAKDQGIHlAAAAKdEYgeUAAACwxnvEMQIAAMjRGI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BBLFNj6fwAAAgAAAAAAAACA32zEMQIAANBuLyT7fwAAAAAAAAAAAACR8v7V+n8AAIbMa4bf9AAAAIBfyDECAAAAAAAAAAAAAAAAAAAAAAAASw3Srn45AACA32zEMQIAAAIAAAAAAAAAkAEAAAAAAACA0Tu/MQIAAPD///8AAAAAAAAAAAAAAAAJAAAAAAAAAAAAAAAAAAAA7NEYgeUAAAAZ0hiB5QAAANHNBST7fwAAAAAAAAEAAAAAAAAAAAAAAIDfbMQxAgAAIAAAAAAAAACA0Tu/MQIAAGsxCST7fwAAkNEYgeUAAAAZ0hiB5QAAAMDrWMgxAgAAuNIYg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</Signature>
</file>

<file path=_xmlsignatures/sig2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4NFVlm64HBFKfdjd+rPPh6C4A87u+7PBuzahazU+F4w=</DigestValue>
    </Reference>
    <Reference Type="http://www.w3.org/2000/09/xmldsig#Object" URI="#idOfficeObject">
      <DigestMethod Algorithm="http://www.w3.org/2001/04/xmlenc#sha256"/>
      <DigestValue>guKovk6diZeTroLIO6CUK48KPA/Pp8CSAxYY9zlUSD0=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RrV4iN+VmAg0uJR8vCZVEu89Qf0xmr79O91kN6zrsPA=</DigestValue>
    </Reference>
    <Reference Type="http://www.w3.org/2000/09/xmldsig#Object" URI="#idValidSigLnImg">
      <DigestMethod Algorithm="http://www.w3.org/2001/04/xmlenc#sha256"/>
      <DigestValue>LnyK+Zoia6RRSphTKY/6x9oe6eNLXXplZwyHmCd5NeM=</DigestValue>
    </Reference>
    <Reference Type="http://www.w3.org/2000/09/xmldsig#Object" URI="#idInvalidSigLnImg">
      <DigestMethod Algorithm="http://www.w3.org/2001/04/xmlenc#sha256"/>
      <DigestValue>8iAHOhb1MvG8lyOUbVQDiiHqhKp538pbZDcj065XjaQ=</DigestValue>
    </Reference>
  </SignedInfo>
  <SignatureValue>Nqeusvfqn4iUcucXhwCoN4MD6b+HmYc2FcxvW4E0oaDwQ+LxMlAyKMCaivAfyU3lXQTGMSx1hPmB
r6hWkgLWOUPwQ60plps/RPFRTsN4Hj/zEP/ArV2RBue9oFZH6jKWSLlrymcKvGRgsa3rxqCgoNSr
0WYcYWyR2tJrufkR3bCYOc9F0ByGuwXDhDQmgcCtIPt8DTpsz7Cahev/C+NLDhlSLIvZWEr0WNu1
RXMOS5TdNnbFzA+sHwkbw3FaXsNfd6XmWyOFom8PpugqREQodzdeTOGhr5hqIOEASql0kZp41r40
tQd0uDDv3dqSymvTEM50fa1jK4zj+kYLtImjxw==</SignatureValue>
  <KeyInfo>
    <X509Data>
      <X509Certificate>MIIIijCCBnKgAwIBAgIIGW4Ln3pYCsIwDQYJKoZIhvcNAQELBQAwWjEaMBgGA1UEAwwRQ0EtRE9DVU1FTlRBIFMuQS4xFjAUBgNVBAUTDVJVQzgwMDUwMTcyLTExFzAVBgNVBAoMDkRPQ1VNRU5UQSBTLkEuMQswCQYDVQQGEwJQWTAeFw0yMzA5MTIyMTExMDBaFw0yNTA5MTEyMTExMDBaMIG7MSQwIgYDVQQDDBtESUVHTyBSQUZBRUwgU0VHT1ZJQSBFTkNJU08xEjAQBgNVBAUTCUNJMjMwNDY1NTEVMBMGA1UEKgwMRElFR08gUkFGQUVMMRcwFQYDVQQEDA5TRUdPVklBIEVOQ0lTTzELMAkGA1UECwwCRjIxNTAzBgNVBAoMLENFUlRJRklDQURPIENVQUxJRklDQURPIERFIEZJUk1BIEVMRUNUUk9OSUNBMQswCQYDVQQGEwJQWTCCASIwDQYJKoZIhvcNAQEBBQADggEPADCCAQoCggEBAMw5b7tzJsk8uJGZpVBOFdDrtsLsvocokWs0F9a0C0k6uR9Z7j8wAR7YC+JWBg4uLjqcOIrWhJpnqt6+36F8o/10m22vcOB/52ZpT5SMBGDEZ3k2/WlQ7B7UCUOSVAXqMS2VmrZJVCxrcqQbhfRHVge9QNdKlnZ/wc6D28Ut2rFVS7tTwoSDm243s5N+OqVrsbGq6suLqWOvRXhBvVWKWz6Ojkm2da2fMbHY1nBpb0ebQfoha12anU4ICDSdGqrKzc0MxmKIb5fgkl59soEREpEvr773bpCHF62IhWCoTvC/ry5XBUM3D99JM7vhj53efZ1YTTtcF+qRgONTqjGn+RUCAwEAAaOCA/AwggPsMAwGA1UdEwEB/wQCMAAwHwYDVR0jBBgwFoAUoT2FK83YLJYfOQIMn1M7WNiVC3swgZQGCCsGAQUFBwEBBIGHMIGEMFUGCCsGAQUFBzAChklodHRwczovL3d3dy5kaWdpdG8uY29tLnB5L3VwbG9hZHMvY2VydGlmaWNhZG8tZG9jdW1lbnRhLXNhLTE1MzUxMTc3NzEuY3J0MCsGCCsGAQUFBzABhh9odHRwczovL3d3dy5kaWdpdG8uY29tLnB5L29jc3AvMFMGA1UdEQRMMEqBHGRfc2Vnb3ZpYUB1bml2ZXJzaXRhcmlhLmNvb3C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5fSO6mYWyWfX22zowMSjYbj9fVDAOBgNVHQ8BAf8EBAMCBeAwDQYJKoZIhvcNAQELBQADggIBABRhb2IMoPaWU9xbxKFQMs6rSXoMS3WyUhjl1FMGF6p72vE9VYmKQF9LkRM3uuu2ulFESPtnyU3cCOKAalcLIRRxKTua3cCdsGoI43zunuP+cJX3bybEut4xJrwrxZCoyI51EZsi7lZx18qPfuQocqhtpUnHfLrOLdX+lF2//0ViwNgCQ8wmC0CHtx53gDqt9BRw6k+QIVFRcevCe6tbcMu1/hGIoL6MZrIRPHya+PZKVXm7s8bs6deornsVmrQMUYhtQwfiQ2hvX2muyR4QYDUjgOwTUeXKavpRmwggxd3Qq1rcWk4Lyg0GzHBJCM4VltG3QRGhl65MoC9+2AYC+2y4uZY0Z3GA3VLQACSog/Zgk9Asfw6YPWFFlP8Cb21QC+qHJaAOk4Ky/B9/AyNsCs9DlmUl7KbiBdMTxf1ati8oHB7Q1+ZP710QlNrvPe1W5fowIlUwkTLZQb6tM0EXxQdfGdLkHbhyRKQ/bTQCDFLHBQLfho1BUbkf1EzKP+cAZ//x2NyT8HHBpOBkATVNuEx0iztV+FmcCJAUi0xOxYNlYIAA4MBuDRDk3xZM9loZl6eRlAqcmrEC3VK0rEtesLDYcpGD/NBBFvS4TkLOXNrKwW1uWonfMcFfAdIVABD/MKyLky/vsB29t+RAEz6PdsaYKkVMbJWp0pu/ho7hsazn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2024-11-08T12:32:37Z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{24CFD1EC-A77D-47D0-ACD5-F94330722A64}</SetupID>
          <SignatureText>Diego Segovia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2024-11-08T12:32:37Z</xd:SigningTime>
          <xd:SigningCertificate>
            <xd:Cert>
              <xd:CertDigest>
                <DigestMethod Algorithm="http://www.w3.org/2001/04/xmlenc#sha256"/>
                <DigestValue>5mys7g0OyKVFvenE2LRJeO+ktd0NqSOqZPUBIHcAB0Q=</DigestValue>
              </xd:CertDigest>
              <xd:IssuerSerial>
                <X509IssuerName>C=PY, O=DOCUMENTA S.A., SERIALNUMBER=RUC80050172-1, CN=CA-DOCUMENTA S.A.</X509IssuerName>
                <X509SerialNumber>1832414877966666434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7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IDZ+n8AAACwgNn6fwAAEwAAAAAAAAAAAHgk+38AAMFSntj6fwAAMBZ4JPt/AAATAAAAAAAAABgXAAAAAAAAQAAAwPp/AAAAAHgk+38AAJdVntj6fwAABAAAAAAAAAAwFngk+38AAEC2GoHlAAAAEwAAAAAAAABIAAAAAAAAAHxhYdn6fwAAmLOA2fp/AADAZWHZ+n8AAAEAAAAAAAAAdoth2fp/AAAAAHgk+38AAAAAAAAAAAAAAAAAAOUAAAD0/GIm+38AAIDRO78xAgAAazEJJPt/AAAgtxqB5QAAAKm3GoHlAAAAAAAAAAAAAABIuBqBZHYACAAAAAAlAAAADAAAAAEAAAAYAAAADAAAAAAAAAASAAAADAAAAAEAAAAeAAAAGAAAAMMAAAAEAAAA9wAAABEAAAAlAAAADAAAAAEAAABUAAAAhAAAAMQAAAAEAAAA9QAAABAAAAABAAAA0XbJQasKyUHEAAAABAAAAAkAAABMAAAAAAAAAAAAAAAAAAAA//////////9gAAAAOA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JTXAACIzxiB5QAAAAAAAAAAAAAA0G4vJPt/AAAAAAAAAAAAAAkAAAAAAAAASA5qyDECAAAKVZ7Y+n8AAAAAAAAAAAAAAAAAAAAAAAA7DdKufjkAAAjRGIHlAAAAyAAAADECAABxBYoAAAAAAIDRO78xAgAAgN9sxAAAAAAAAAAAAAAAAAcAAAAAAAAAAAAAAAAAAAB80RiB5QAAAKnRGIHlAAAA0c0FJPt/AAAAAAAAAAAAAAAAAAAAAAAAAAAAAAAAAAAAAAAAAAAAAIDRO78xAgAAazEJJPt/AAAg0RiB5QAAAKnRGIHlAAAAEMxYyDECAAAw0hi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BmqzECAADQbi8k+38AAAAAAAAAAAAAx7NjJvt/AAAAAHerMQIAAAEAAAAAAAAAAAAAAAAAAAAAAAAAAAAAALsN0q5+OQAAKYyE1/p/AACg/2fIAgAAAJABAAAAAAAAgNE7vzECAADg////AAAAAAAAAAAAAAAABgAAAAAAAAAAAAAAAAAAAPzQGIHlAAAAKdEYgeUAAADRzQUk+38AAAAAAAAAAAAAlVKO1wAAAAA4gQzY+n8AALDQGIHlAAAAgNE7vzECAABrMQkk+38AAKDQGIHlAAAAKdEYgeUAAACwxnvEMQIAAMjRGI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BBLFNj6fwAAAgAAAAAAAACA32zEMQIAANBuLyT7fwAAAAAAAAAAAACR8v7V+n8AAIbMa4bf9AAAAIBfyDECAAAAAAAAAAAAAAAAAAAAAAAASw3Srn45AACA32zEMQIAAAIAAAAAAAAAkAEAAAAAAACA0Tu/MQIAAPD///8AAAAAAAAAAAAAAAAJAAAAAAAAAAAAAAAAAAAA7NEYgeUAAAAZ0hiB5QAAANHNBST7fwAAAAAAAAEAAAAAAAAAAAAAAIDfbMQxAgAAIAAAAAAAAACA0Tu/MQIAAGsxCST7fwAAkNEYgeUAAAAZ0hiB5QAAAMDrWMgxAgAAuNIYg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  <Object Id="idInvalidSigLnImg">AQAAAGwAAAAAAAAAAAAAAP8AAAB/AAAAAAAAAAAAAAAvGQAAkQwAACBFTUYAAAEAX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IDZ+n8AAACwgNn6fwAAEwAAAAAAAAAAAHgk+38AAMFSntj6fwAAMBZ4JPt/AAATAAAAAAAAABgXAAAAAAAAQAAAwPp/AAAAAHgk+38AAJdVntj6fwAABAAAAAAAAAAwFngk+38AAEC2GoHlAAAAEwAAAAAAAABIAAAAAAAAAHxhYdn6fwAAmLOA2fp/AADAZWHZ+n8AAAEAAAAAAAAAdoth2fp/AAAAAHgk+38AAAAAAAAAAAAAAAAAAOUAAAD0/GIm+38AAIDRO78xAgAAazEJJPt/AAAgtxqB5QAAAKm3GoHlAAAAAAAAAAAAAABIuBq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JTXAACIzxiB5QAAAAAAAAAAAAAA0G4vJPt/AAAAAAAAAAAAAAkAAAAAAAAASA5qyDECAAAKVZ7Y+n8AAAAAAAAAAAAAAAAAAAAAAAA7DdKufjkAAAjRGIHlAAAAyAAAADECAABxBYoAAAAAAIDRO78xAgAAgN9sxAAAAAAAAAAAAAAAAAcAAAAAAAAAAAAAAAAAAAB80RiB5QAAAKnRGIHlAAAA0c0FJPt/AAAAAAAAAAAAAAAAAAAAAAAAAAAAAAAAAAAAAAAAAAAAAIDRO78xAgAAazEJJPt/AAAg0RiB5QAAAKnRGIHlAAAAEMxYyDECAAAw0hi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BmqzECAADQbi8k+38AAAAAAAAAAAAAx7NjJvt/AAAAAHerMQIAAAEAAAAAAAAAAAAAAAAAAAAAAAAAAAAAALsN0q5+OQAAKYyE1/p/AACg/2fIAgAAAJABAAAAAAAAgNE7vzECAADg////AAAAAAAAAAAAAAAABgAAAAAAAAAAAAAAAAAAAPzQGIHlAAAAKdEYgeUAAADRzQUk+38AAAAAAAAAAAAAlVKO1wAAAAA4gQzY+n8AALDQGIHlAAAAgNE7vzECAABrMQkk+38AAKDQGIHlAAAAKdEYgeUAAACwxnvEMQIAAMjRGI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BBLFNj6fwAAAgAAAAAAAACA32zEMQIAANBuLyT7fwAAAAAAAAAAAACR8v7V+n8AAIbMa4bf9AAAAIBfyDECAAAAAAAAAAAAAAAAAAAAAAAASw3Srn45AACA32zEMQIAAAIAAAAAAAAAkAEAAAAAAACA0Tu/MQIAAPD///8AAAAAAAAAAAAAAAAJAAAAAAAAAAAAAAAAAAAA7NEYgeUAAAAZ0hiB5QAAANHNBST7fwAAAAAAAAEAAAAAAAAAAAAAAIDfbMQxAgAAIAAAAAAAAACA0Tu/MQIAAGsxCST7fwAAkNEYgeUAAAAZ0hiB5QAAAMDrWMgxAgAAuNIYg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</Signature>
</file>

<file path=_xmlsignatures/sig2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yu37TIJL8pKjz2j7vMpUiv01+xyfPAjPCSg0bpDUlIE=</DigestValue>
    </Reference>
    <Reference Type="http://www.w3.org/2000/09/xmldsig#Object" URI="#idOfficeObject">
      <DigestMethod Algorithm="http://www.w3.org/2001/04/xmlenc#sha256"/>
      <DigestValue>ZWj0lggSSRZ+8+ZyxtIBiZDGnRFBUmA1GBSJzfgc6Zo=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TT74yPK2iJpkFYkiILNLVR/BxS1zfYFB19q10Nxd120=</DigestValue>
    </Reference>
    <Reference Type="http://www.w3.org/2000/09/xmldsig#Object" URI="#idValidSigLnImg">
      <DigestMethod Algorithm="http://www.w3.org/2001/04/xmlenc#sha256"/>
      <DigestValue>LnyK+Zoia6RRSphTKY/6x9oe6eNLXXplZwyHmCd5NeM=</DigestValue>
    </Reference>
    <Reference Type="http://www.w3.org/2000/09/xmldsig#Object" URI="#idInvalidSigLnImg">
      <DigestMethod Algorithm="http://www.w3.org/2001/04/xmlenc#sha256"/>
      <DigestValue>8iAHOhb1MvG8lyOUbVQDiiHqhKp538pbZDcj065XjaQ=</DigestValue>
    </Reference>
  </SignedInfo>
  <SignatureValue>INHSP0RLgMiBgBa5ItemioLRdffLTlKfU0+J0q+dt6Mg96QS0pcL9jGlr/F1JgI4J6r77TExgRrk
jE5pkDw9IXvUmuRSyp11z1pAUVgRua6BwhHe92AaTeWgCWT8tw/S3Qljgo/tSMqxxobRW2IOsluh
QFuYOs4Kj26q/iK9o9DpPnM9Pdr7YE8KC+B6D9eKk8oG0u3tP67pUTIkE7F3n72sYsDd2XC8e5vg
MEFLlVd4m7gfTfRXfq4P22YlMKMojq+mLHQu9rDbS6sX043TOlR/AWJRYhi91od5YAwXrkXuhEfW
glp12AeFOquEIQrgjox/VzuYFYNZh6WYf7UCMw==</SignatureValue>
  <KeyInfo>
    <X509Data>
      <X509Certificate>MIIIijCCBnKgAwIBAgIIGW4Ln3pYCsIwDQYJKoZIhvcNAQELBQAwWjEaMBgGA1UEAwwRQ0EtRE9DVU1FTlRBIFMuQS4xFjAUBgNVBAUTDVJVQzgwMDUwMTcyLTExFzAVBgNVBAoMDkRPQ1VNRU5UQSBTLkEuMQswCQYDVQQGEwJQWTAeFw0yMzA5MTIyMTExMDBaFw0yNTA5MTEyMTExMDBaMIG7MSQwIgYDVQQDDBtESUVHTyBSQUZBRUwgU0VHT1ZJQSBFTkNJU08xEjAQBgNVBAUTCUNJMjMwNDY1NTEVMBMGA1UEKgwMRElFR08gUkFGQUVMMRcwFQYDVQQEDA5TRUdPVklBIEVOQ0lTTzELMAkGA1UECwwCRjIxNTAzBgNVBAoMLENFUlRJRklDQURPIENVQUxJRklDQURPIERFIEZJUk1BIEVMRUNUUk9OSUNBMQswCQYDVQQGEwJQWTCCASIwDQYJKoZIhvcNAQEBBQADggEPADCCAQoCggEBAMw5b7tzJsk8uJGZpVBOFdDrtsLsvocokWs0F9a0C0k6uR9Z7j8wAR7YC+JWBg4uLjqcOIrWhJpnqt6+36F8o/10m22vcOB/52ZpT5SMBGDEZ3k2/WlQ7B7UCUOSVAXqMS2VmrZJVCxrcqQbhfRHVge9QNdKlnZ/wc6D28Ut2rFVS7tTwoSDm243s5N+OqVrsbGq6suLqWOvRXhBvVWKWz6Ojkm2da2fMbHY1nBpb0ebQfoha12anU4ICDSdGqrKzc0MxmKIb5fgkl59soEREpEvr773bpCHF62IhWCoTvC/ry5XBUM3D99JM7vhj53efZ1YTTtcF+qRgONTqjGn+RUCAwEAAaOCA/AwggPsMAwGA1UdEwEB/wQCMAAwHwYDVR0jBBgwFoAUoT2FK83YLJYfOQIMn1M7WNiVC3swgZQGCCsGAQUFBwEBBIGHMIGEMFUGCCsGAQUFBzAChklodHRwczovL3d3dy5kaWdpdG8uY29tLnB5L3VwbG9hZHMvY2VydGlmaWNhZG8tZG9jdW1lbnRhLXNhLTE1MzUxMTc3NzEuY3J0MCsGCCsGAQUFBzABhh9odHRwczovL3d3dy5kaWdpdG8uY29tLnB5L29jc3AvMFMGA1UdEQRMMEqBHGRfc2Vnb3ZpYUB1bml2ZXJzaXRhcmlhLmNvb3C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5fSO6mYWyWfX22zowMSjYbj9fVDAOBgNVHQ8BAf8EBAMCBeAwDQYJKoZIhvcNAQELBQADggIBABRhb2IMoPaWU9xbxKFQMs6rSXoMS3WyUhjl1FMGF6p72vE9VYmKQF9LkRM3uuu2ulFESPtnyU3cCOKAalcLIRRxKTua3cCdsGoI43zunuP+cJX3bybEut4xJrwrxZCoyI51EZsi7lZx18qPfuQocqhtpUnHfLrOLdX+lF2//0ViwNgCQ8wmC0CHtx53gDqt9BRw6k+QIVFRcevCe6tbcMu1/hGIoL6MZrIRPHya+PZKVXm7s8bs6deornsVmrQMUYhtQwfiQ2hvX2muyR4QYDUjgOwTUeXKavpRmwggxd3Qq1rcWk4Lyg0GzHBJCM4VltG3QRGhl65MoC9+2AYC+2y4uZY0Z3GA3VLQACSog/Zgk9Asfw6YPWFFlP8Cb21QC+qHJaAOk4Ky/B9/AyNsCs9DlmUl7KbiBdMTxf1ati8oHB7Q1+ZP710QlNrvPe1W5fowIlUwkTLZQb6tM0EXxQdfGdLkHbhyRKQ/bTQCDFLHBQLfho1BUbkf1EzKP+cAZ//x2NyT8HHBpOBkATVNuEx0iztV+FmcCJAUi0xOxYNlYIAA4MBuDRDk3xZM9loZl6eRlAqcmrEC3VK0rEtesLDYcpGD/NBBFvS4TkLOXNrKwW1uWonfMcFfAdIVABD/MKyLky/vsB29t+RAEz6PdsaYKkVMbJWp0pu/ho7hsazn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2024-11-08T12:32:49Z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{2110A4F0-9A90-40D2-B4A0-B4DA54FC4C65}</SetupID>
          <SignatureText>Diego Segovia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2024-11-08T12:32:49Z</xd:SigningTime>
          <xd:SigningCertificate>
            <xd:Cert>
              <xd:CertDigest>
                <DigestMethod Algorithm="http://www.w3.org/2001/04/xmlenc#sha256"/>
                <DigestValue>5mys7g0OyKVFvenE2LRJeO+ktd0NqSOqZPUBIHcAB0Q=</DigestValue>
              </xd:CertDigest>
              <xd:IssuerSerial>
                <X509IssuerName>C=PY, O=DOCUMENTA S.A., SERIALNUMBER=RUC80050172-1, CN=CA-DOCUMENTA S.A.</X509IssuerName>
                <X509SerialNumber>1832414877966666434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7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IDZ+n8AAACwgNn6fwAAEwAAAAAAAAAAAHgk+38AAMFSntj6fwAAMBZ4JPt/AAATAAAAAAAAABgXAAAAAAAAQAAAwPp/AAAAAHgk+38AAJdVntj6fwAABAAAAAAAAAAwFngk+38AAEC2GoHlAAAAEwAAAAAAAABIAAAAAAAAAHxhYdn6fwAAmLOA2fp/AADAZWHZ+n8AAAEAAAAAAAAAdoth2fp/AAAAAHgk+38AAAAAAAAAAAAAAAAAAOUAAAD0/GIm+38AAIDRO78xAgAAazEJJPt/AAAgtxqB5QAAAKm3GoHlAAAAAAAAAAAAAABIuBqBZHYACAAAAAAlAAAADAAAAAEAAAAYAAAADAAAAAAAAAASAAAADAAAAAEAAAAeAAAAGAAAAMMAAAAEAAAA9wAAABEAAAAlAAAADAAAAAEAAABUAAAAhAAAAMQAAAAEAAAA9QAAABAAAAABAAAA0XbJQasKyUHEAAAABAAAAAkAAABMAAAAAAAAAAAAAAAAAAAA//////////9gAAAAOA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JTXAACIzxiB5QAAAAAAAAAAAAAA0G4vJPt/AAAAAAAAAAAAAAkAAAAAAAAASA5qyDECAAAKVZ7Y+n8AAAAAAAAAAAAAAAAAAAAAAAA7DdKufjkAAAjRGIHlAAAAyAAAADECAABxBYoAAAAAAIDRO78xAgAAgN9sxAAAAAAAAAAAAAAAAAcAAAAAAAAAAAAAAAAAAAB80RiB5QAAAKnRGIHlAAAA0c0FJPt/AAAAAAAAAAAAAAAAAAAAAAAAAAAAAAAAAAAAAAAAAAAAAIDRO78xAgAAazEJJPt/AAAg0RiB5QAAAKnRGIHlAAAAEMxYyDECAAAw0hi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BmqzECAADQbi8k+38AAAAAAAAAAAAAx7NjJvt/AAAAAHerMQIAAAEAAAAAAAAAAAAAAAAAAAAAAAAAAAAAALsN0q5+OQAAKYyE1/p/AACg/2fIAgAAAJABAAAAAAAAgNE7vzECAADg////AAAAAAAAAAAAAAAABgAAAAAAAAAAAAAAAAAAAPzQGIHlAAAAKdEYgeUAAADRzQUk+38AAAAAAAAAAAAAlVKO1wAAAAA4gQzY+n8AALDQGIHlAAAAgNE7vzECAABrMQkk+38AAKDQGIHlAAAAKdEYgeUAAACwxnvEMQIAAMjRGI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BBLFNj6fwAAAgAAAAAAAACA32zEMQIAANBuLyT7fwAAAAAAAAAAAACR8v7V+n8AAIbMa4bf9AAAAIBfyDECAAAAAAAAAAAAAAAAAAAAAAAASw3Srn45AACA32zEMQIAAAIAAAAAAAAAkAEAAAAAAACA0Tu/MQIAAPD///8AAAAAAAAAAAAAAAAJAAAAAAAAAAAAAAAAAAAA7NEYgeUAAAAZ0hiB5QAAANHNBST7fwAAAAAAAAEAAAAAAAAAAAAAAIDfbMQxAgAAIAAAAAAAAACA0Tu/MQIAAGsxCST7fwAAkNEYgeUAAAAZ0hiB5QAAAMDrWMgxAgAAuNIYg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  <Object Id="idInvalidSigLnImg">AQAAAGwAAAAAAAAAAAAAAP8AAAB/AAAAAAAAAAAAAAAvGQAAkQwAACBFTUYAAAEAX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IDZ+n8AAACwgNn6fwAAEwAAAAAAAAAAAHgk+38AAMFSntj6fwAAMBZ4JPt/AAATAAAAAAAAABgXAAAAAAAAQAAAwPp/AAAAAHgk+38AAJdVntj6fwAABAAAAAAAAAAwFngk+38AAEC2GoHlAAAAEwAAAAAAAABIAAAAAAAAAHxhYdn6fwAAmLOA2fp/AADAZWHZ+n8AAAEAAAAAAAAAdoth2fp/AAAAAHgk+38AAAAAAAAAAAAAAAAAAOUAAAD0/GIm+38AAIDRO78xAgAAazEJJPt/AAAgtxqB5QAAAKm3GoHlAAAAAAAAAAAAAABIuBq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JTXAACIzxiB5QAAAAAAAAAAAAAA0G4vJPt/AAAAAAAAAAAAAAkAAAAAAAAASA5qyDECAAAKVZ7Y+n8AAAAAAAAAAAAAAAAAAAAAAAA7DdKufjkAAAjRGIHlAAAAyAAAADECAABxBYoAAAAAAIDRO78xAgAAgN9sxAAAAAAAAAAAAAAAAAcAAAAAAAAAAAAAAAAAAAB80RiB5QAAAKnRGIHlAAAA0c0FJPt/AAAAAAAAAAAAAAAAAAAAAAAAAAAAAAAAAAAAAAAAAAAAAIDRO78xAgAAazEJJPt/AAAg0RiB5QAAAKnRGIHlAAAAEMxYyDECAAAw0hi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BmqzECAADQbi8k+38AAAAAAAAAAAAAx7NjJvt/AAAAAHerMQIAAAEAAAAAAAAAAAAAAAAAAAAAAAAAAAAAALsN0q5+OQAAKYyE1/p/AACg/2fIAgAAAJABAAAAAAAAgNE7vzECAADg////AAAAAAAAAAAAAAAABgAAAAAAAAAAAAAAAAAAAPzQGIHlAAAAKdEYgeUAAADRzQUk+38AAAAAAAAAAAAAlVKO1wAAAAA4gQzY+n8AALDQGIHlAAAAgNE7vzECAABrMQkk+38AAKDQGIHlAAAAKdEYgeUAAACwxnvEMQIAAMjRGI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BBLFNj6fwAAAgAAAAAAAACA32zEMQIAANBuLyT7fwAAAAAAAAAAAACR8v7V+n8AAIbMa4bf9AAAAIBfyDECAAAAAAAAAAAAAAAAAAAAAAAASw3Srn45AACA32zEMQIAAAIAAAAAAAAAkAEAAAAAAACA0Tu/MQIAAPD///8AAAAAAAAAAAAAAAAJAAAAAAAAAAAAAAAAAAAA7NEYgeUAAAAZ0hiB5QAAANHNBST7fwAAAAAAAAEAAAAAAAAAAAAAAIDfbMQxAgAAIAAAAAAAAACA0Tu/MQIAAGsxCST7fwAAkNEYgeUAAAAZ0hiB5QAAAMDrWMgxAgAAuNIYg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</Signature>
</file>

<file path=_xmlsignatures/sig26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kNk9FW6MWf57Q67FyyQhpTBHJuXc8NVP0C0S5Uy8Jlk=</DigestValue>
    </Reference>
    <Reference Type="http://www.w3.org/2000/09/xmldsig#Object" URI="#idOfficeObject">
      <DigestMethod Algorithm="http://www.w3.org/2001/04/xmlenc#sha256"/>
      <DigestValue>80o1ZK9UAK5oLh9R1hFjli/K3YTrd7wdauEn7K63g3Q=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hTNnpVwq2empr1EzrIZGFDafOW0kCiUazyT4y+6WvJ0=</DigestValue>
    </Reference>
    <Reference Type="http://www.w3.org/2000/09/xmldsig#Object" URI="#idValidSigLnImg">
      <DigestMethod Algorithm="http://www.w3.org/2001/04/xmlenc#sha256"/>
      <DigestValue>LnyK+Zoia6RRSphTKY/6x9oe6eNLXXplZwyHmCd5NeM=</DigestValue>
    </Reference>
    <Reference Type="http://www.w3.org/2000/09/xmldsig#Object" URI="#idInvalidSigLnImg">
      <DigestMethod Algorithm="http://www.w3.org/2001/04/xmlenc#sha256"/>
      <DigestValue>8iAHOhb1MvG8lyOUbVQDiiHqhKp538pbZDcj065XjaQ=</DigestValue>
    </Reference>
  </SignedInfo>
  <SignatureValue>VG5AwYHyRRSE4Usfxfy0q5egeYigFUZGN+M1r4ivJI5X0tFjYDymn4AAeBZU9ucZI7h+V2VYvyao
yQezydrOixxRfP/g627gtJi5CxkUz5JFj/oxhxknDRAfxitwtphYKZF3ePgBPmmBJcab+AK9zTZ4
0Ldm50nqReBYDMt9fqfCViX9utQ4BQXpwIABLAJg/UkT0BCQJnl5IVpbPx/KsO8I7A77gmC4Evlb
8ZuXxZnS5IDWR8X9Z4tlB6tLdXlzXx3rU/WhQsfhhEk+6Dd4Cl7/koYv2o36Z0OhS6biCLj/za6h
uO5V7i25Zd1MkMnivB1ez+Dojd1To+yp3GeGjQ==</SignatureValue>
  <KeyInfo>
    <X509Data>
      <X509Certificate>MIIIijCCBnKgAwIBAgIIGW4Ln3pYCsIwDQYJKoZIhvcNAQELBQAwWjEaMBgGA1UEAwwRQ0EtRE9DVU1FTlRBIFMuQS4xFjAUBgNVBAUTDVJVQzgwMDUwMTcyLTExFzAVBgNVBAoMDkRPQ1VNRU5UQSBTLkEuMQswCQYDVQQGEwJQWTAeFw0yMzA5MTIyMTExMDBaFw0yNTA5MTEyMTExMDBaMIG7MSQwIgYDVQQDDBtESUVHTyBSQUZBRUwgU0VHT1ZJQSBFTkNJU08xEjAQBgNVBAUTCUNJMjMwNDY1NTEVMBMGA1UEKgwMRElFR08gUkFGQUVMMRcwFQYDVQQEDA5TRUdPVklBIEVOQ0lTTzELMAkGA1UECwwCRjIxNTAzBgNVBAoMLENFUlRJRklDQURPIENVQUxJRklDQURPIERFIEZJUk1BIEVMRUNUUk9OSUNBMQswCQYDVQQGEwJQWTCCASIwDQYJKoZIhvcNAQEBBQADggEPADCCAQoCggEBAMw5b7tzJsk8uJGZpVBOFdDrtsLsvocokWs0F9a0C0k6uR9Z7j8wAR7YC+JWBg4uLjqcOIrWhJpnqt6+36F8o/10m22vcOB/52ZpT5SMBGDEZ3k2/WlQ7B7UCUOSVAXqMS2VmrZJVCxrcqQbhfRHVge9QNdKlnZ/wc6D28Ut2rFVS7tTwoSDm243s5N+OqVrsbGq6suLqWOvRXhBvVWKWz6Ojkm2da2fMbHY1nBpb0ebQfoha12anU4ICDSdGqrKzc0MxmKIb5fgkl59soEREpEvr773bpCHF62IhWCoTvC/ry5XBUM3D99JM7vhj53efZ1YTTtcF+qRgONTqjGn+RUCAwEAAaOCA/AwggPsMAwGA1UdEwEB/wQCMAAwHwYDVR0jBBgwFoAUoT2FK83YLJYfOQIMn1M7WNiVC3swgZQGCCsGAQUFBwEBBIGHMIGEMFUGCCsGAQUFBzAChklodHRwczovL3d3dy5kaWdpdG8uY29tLnB5L3VwbG9hZHMvY2VydGlmaWNhZG8tZG9jdW1lbnRhLXNhLTE1MzUxMTc3NzEuY3J0MCsGCCsGAQUFBzABhh9odHRwczovL3d3dy5kaWdpdG8uY29tLnB5L29jc3AvMFMGA1UdEQRMMEqBHGRfc2Vnb3ZpYUB1bml2ZXJzaXRhcmlhLmNvb3C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5fSO6mYWyWfX22zowMSjYbj9fVDAOBgNVHQ8BAf8EBAMCBeAwDQYJKoZIhvcNAQELBQADggIBABRhb2IMoPaWU9xbxKFQMs6rSXoMS3WyUhjl1FMGF6p72vE9VYmKQF9LkRM3uuu2ulFESPtnyU3cCOKAalcLIRRxKTua3cCdsGoI43zunuP+cJX3bybEut4xJrwrxZCoyI51EZsi7lZx18qPfuQocqhtpUnHfLrOLdX+lF2//0ViwNgCQ8wmC0CHtx53gDqt9BRw6k+QIVFRcevCe6tbcMu1/hGIoL6MZrIRPHya+PZKVXm7s8bs6deornsVmrQMUYhtQwfiQ2hvX2muyR4QYDUjgOwTUeXKavpRmwggxd3Qq1rcWk4Lyg0GzHBJCM4VltG3QRGhl65MoC9+2AYC+2y4uZY0Z3GA3VLQACSog/Zgk9Asfw6YPWFFlP8Cb21QC+qHJaAOk4Ky/B9/AyNsCs9DlmUl7KbiBdMTxf1ati8oHB7Q1+ZP710QlNrvPe1W5fowIlUwkTLZQb6tM0EXxQdfGdLkHbhyRKQ/bTQCDFLHBQLfho1BUbkf1EzKP+cAZ//x2NyT8HHBpOBkATVNuEx0iztV+FmcCJAUi0xOxYNlYIAA4MBuDRDk3xZM9loZl6eRlAqcmrEC3VK0rEtesLDYcpGD/NBBFvS4TkLOXNrKwW1uWonfMcFfAdIVABD/MKyLky/vsB29t+RAEz6PdsaYKkVMbJWp0pu/ho7hsazn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2024-11-08T12:32:59Z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{8B6418AC-EE85-44CD-AE62-63EF8F992621}</SetupID>
          <SignatureText>Diego Segovia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2024-11-08T12:32:59Z</xd:SigningTime>
          <xd:SigningCertificate>
            <xd:Cert>
              <xd:CertDigest>
                <DigestMethod Algorithm="http://www.w3.org/2001/04/xmlenc#sha256"/>
                <DigestValue>5mys7g0OyKVFvenE2LRJeO+ktd0NqSOqZPUBIHcAB0Q=</DigestValue>
              </xd:CertDigest>
              <xd:IssuerSerial>
                <X509IssuerName>C=PY, O=DOCUMENTA S.A., SERIALNUMBER=RUC80050172-1, CN=CA-DOCUMENTA S.A.</X509IssuerName>
                <X509SerialNumber>1832414877966666434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7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IDZ+n8AAACwgNn6fwAAEwAAAAAAAAAAAHgk+38AAMFSntj6fwAAMBZ4JPt/AAATAAAAAAAAABgXAAAAAAAAQAAAwPp/AAAAAHgk+38AAJdVntj6fwAABAAAAAAAAAAwFngk+38AAEC2GoHlAAAAEwAAAAAAAABIAAAAAAAAAHxhYdn6fwAAmLOA2fp/AADAZWHZ+n8AAAEAAAAAAAAAdoth2fp/AAAAAHgk+38AAAAAAAAAAAAAAAAAAOUAAAD0/GIm+38AAIDRO78xAgAAazEJJPt/AAAgtxqB5QAAAKm3GoHlAAAAAAAAAAAAAABIuBqBZHYACAAAAAAlAAAADAAAAAEAAAAYAAAADAAAAAAAAAASAAAADAAAAAEAAAAeAAAAGAAAAMMAAAAEAAAA9wAAABEAAAAlAAAADAAAAAEAAABUAAAAhAAAAMQAAAAEAAAA9QAAABAAAAABAAAA0XbJQasKyUHEAAAABAAAAAkAAABMAAAAAAAAAAAAAAAAAAAA//////////9gAAAAOA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JTXAACIzxiB5QAAAAAAAAAAAAAA0G4vJPt/AAAAAAAAAAAAAAkAAAAAAAAASA5qyDECAAAKVZ7Y+n8AAAAAAAAAAAAAAAAAAAAAAAA7DdKufjkAAAjRGIHlAAAAyAAAADECAABxBYoAAAAAAIDRO78xAgAAgN9sxAAAAAAAAAAAAAAAAAcAAAAAAAAAAAAAAAAAAAB80RiB5QAAAKnRGIHlAAAA0c0FJPt/AAAAAAAAAAAAAAAAAAAAAAAAAAAAAAAAAAAAAAAAAAAAAIDRO78xAgAAazEJJPt/AAAg0RiB5QAAAKnRGIHlAAAAEMxYyDECAAAw0hi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BmqzECAADQbi8k+38AAAAAAAAAAAAAx7NjJvt/AAAAAHerMQIAAAEAAAAAAAAAAAAAAAAAAAAAAAAAAAAAALsN0q5+OQAAKYyE1/p/AACg/2fIAgAAAJABAAAAAAAAgNE7vzECAADg////AAAAAAAAAAAAAAAABgAAAAAAAAAAAAAAAAAAAPzQGIHlAAAAKdEYgeUAAADRzQUk+38AAAAAAAAAAAAAlVKO1wAAAAA4gQzY+n8AALDQGIHlAAAAgNE7vzECAABrMQkk+38AAKDQGIHlAAAAKdEYgeUAAACwxnvEMQIAAMjRGI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BBLFNj6fwAAAgAAAAAAAACA32zEMQIAANBuLyT7fwAAAAAAAAAAAACR8v7V+n8AAIbMa4bf9AAAAIBfyDECAAAAAAAAAAAAAAAAAAAAAAAASw3Srn45AACA32zEMQIAAAIAAAAAAAAAkAEAAAAAAACA0Tu/MQIAAPD///8AAAAAAAAAAAAAAAAJAAAAAAAAAAAAAAAAAAAA7NEYgeUAAAAZ0hiB5QAAANHNBST7fwAAAAAAAAEAAAAAAAAAAAAAAIDfbMQxAgAAIAAAAAAAAACA0Tu/MQIAAGsxCST7fwAAkNEYgeUAAAAZ0hiB5QAAAMDrWMgxAgAAuNIYg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  <Object Id="idInvalidSigLnImg">AQAAAGwAAAAAAAAAAAAAAP8AAAB/AAAAAAAAAAAAAAAvGQAAkQwAACBFTUYAAAEAX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IDZ+n8AAACwgNn6fwAAEwAAAAAAAAAAAHgk+38AAMFSntj6fwAAMBZ4JPt/AAATAAAAAAAAABgXAAAAAAAAQAAAwPp/AAAAAHgk+38AAJdVntj6fwAABAAAAAAAAAAwFngk+38AAEC2GoHlAAAAEwAAAAAAAABIAAAAAAAAAHxhYdn6fwAAmLOA2fp/AADAZWHZ+n8AAAEAAAAAAAAAdoth2fp/AAAAAHgk+38AAAAAAAAAAAAAAAAAAOUAAAD0/GIm+38AAIDRO78xAgAAazEJJPt/AAAgtxqB5QAAAKm3GoHlAAAAAAAAAAAAAABIuBq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JTXAACIzxiB5QAAAAAAAAAAAAAA0G4vJPt/AAAAAAAAAAAAAAkAAAAAAAAASA5qyDECAAAKVZ7Y+n8AAAAAAAAAAAAAAAAAAAAAAAA7DdKufjkAAAjRGIHlAAAAyAAAADECAABxBYoAAAAAAIDRO78xAgAAgN9sxAAAAAAAAAAAAAAAAAcAAAAAAAAAAAAAAAAAAAB80RiB5QAAAKnRGIHlAAAA0c0FJPt/AAAAAAAAAAAAAAAAAAAAAAAAAAAAAAAAAAAAAAAAAAAAAIDRO78xAgAAazEJJPt/AAAg0RiB5QAAAKnRGIHlAAAAEMxYyDECAAAw0hi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BmqzECAADQbi8k+38AAAAAAAAAAAAAx7NjJvt/AAAAAHerMQIAAAEAAAAAAAAAAAAAAAAAAAAAAAAAAAAAALsN0q5+OQAAKYyE1/p/AACg/2fIAgAAAJABAAAAAAAAgNE7vzECAADg////AAAAAAAAAAAAAAAABgAAAAAAAAAAAAAAAAAAAPzQGIHlAAAAKdEYgeUAAADRzQUk+38AAAAAAAAAAAAAlVKO1wAAAAA4gQzY+n8AALDQGIHlAAAAgNE7vzECAABrMQkk+38AAKDQGIHlAAAAKdEYgeUAAACwxnvEMQIAAMjRGI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BBLFNj6fwAAAgAAAAAAAACA32zEMQIAANBuLyT7fwAAAAAAAAAAAACR8v7V+n8AAIbMa4bf9AAAAIBfyDECAAAAAAAAAAAAAAAAAAAAAAAASw3Srn45AACA32zEMQIAAAIAAAAAAAAAkAEAAAAAAACA0Tu/MQIAAPD///8AAAAAAAAAAAAAAAAJAAAAAAAAAAAAAAAAAAAA7NEYgeUAAAAZ0hiB5QAAANHNBST7fwAAAAAAAAEAAAAAAAAAAAAAAIDfbMQxAgAAIAAAAAAAAACA0Tu/MQIAAGsxCST7fwAAkNEYgeUAAAAZ0hiB5QAAAMDrWMgxAgAAuNIYg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Eg5PurxJcQa6YJM7xQOgRMQk+lI=</DigestValue>
    </Reference>
    <Reference URI="#idOfficeObject" Type="http://www.w3.org/2000/09/xmldsig#Object">
      <DigestMethod Algorithm="http://www.w3.org/2000/09/xmldsig#sha1"/>
      <DigestValue>CSAgWbiiXsZJ/Kp/o8PhK1uORiY=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DY9D6i7ByCsRQ0t3xAUs6wM1m3Y=</DigestValue>
    </Reference>
    <Reference URI="#idValidSigLnImg" Type="http://www.w3.org/2000/09/xmldsig#Object">
      <DigestMethod Algorithm="http://www.w3.org/2000/09/xmldsig#sha1"/>
      <DigestValue>t/B1IW9DQ4L16xacbE+xNWe3Nc0=</DigestValue>
    </Reference>
    <Reference URI="#idInvalidSigLnImg" Type="http://www.w3.org/2000/09/xmldsig#Object">
      <DigestMethod Algorithm="http://www.w3.org/2000/09/xmldsig#sha1"/>
      <DigestValue>Sa9Gb2LVLg4tGzkbNqa7vjIeL3s=</DigestValue>
    </Reference>
  </SignedInfo>
  <SignatureValue>T6zgCqPB6jD3LsV7lnJbmso6F2kLebnpDAcJdbqVJE+tAqtCtX+VzeVeMeo4Vzv3/43HFD7A8jK1
6SEwldPvnHYO31LJeczRxOTNWfBewwktVH5Hz/8pg+GKMLeLlKul80+rvCTH9r7wOmARVcfyq+//
F6kkoFwpVFu/LLUehted242dSW3dkpAdRKzA5ifERIXOHE/tybql6v5TO+gn/Ox+9BL5OfE8LxXc
FsP8f+DqYPFg4vhmMejoRer7iL4B2IyQNMj/ZTpqPRmNo/9wTvxLoC1JtxHRVgLbOr6LrS/IIpv/
y/ccCar7H+8FzVEVgXd7Ne9zMCrtiDF23IJXDQ==</SignatureValue>
  <KeyInfo>
    <X509Data>
      <X509Certificate>MIIIjDCCBnSgAwIBAgIIAtlbGogcG3YwDQYJKoZIhvcNAQELBQAwWjEaMBgGA1UEAwwRQ0EtRE9D
VU1FTlRBIFMuQS4xFjAUBgNVBAUTDVJVQzgwMDUwMTcyLTExFzAVBgNVBAoMDkRPQ1VNRU5UQSBT
LkEuMQswCQYDVQQGEwJQWTAeFw0yMzA5MTIxOTMwMDBaFw0yNTA5MTExOTMwMDBaMIG7MSQwIgYD
VQQDDBtKVUFOIE1BTlVFTCBNQUxET05BRE8gQURSSVoxEjAQBgNVBAUTCUNJMTUwNTEzOTEUMBIG
A1UEKgwLSlVBTiBNQU5VRUwxGDAWBgNVBAQMD01BTERPTkFETyBBRFJJWjELMAkGA1UECwwCRjIx
NTAzBgNVBAoMLENFUlRJRklDQURPIENVQUxJRklDQURPIERFIEZJUk1BIEVMRUNUUk9OSUNBMQsw
CQYDVQQGEwJQWTCCASIwDQYJKoZIhvcNAQEBBQADggEPADCCAQoCggEBAMebGHjCYPM4JOTIlBET
7eM6M/GE+d4iDSySZ/dzEsnf+NFasqr3e9YJq+RVjKr5TLk5iTISTkgZFp1ejqW1fN630HY9vJEP
tehXdvrkVaJwtGVbEQgiukCcewdnGTY6/88QMGrOk88ns142mHgIttgQCXDHSXZZa2lUfU8S1B9T
SCcD9BhJaoJar8FWb4moigHQDwMRCDlt1iEmy9oa3b58xRYcXCl6faRoEjJxlFQrBxtf2Em4VKDq
rDkuZCEEtBVy9RSmyq1/Yh6Bb/SdIKYaRsxPx9A12KHg/yOOgW85MloUvSBLhLP18zoNEIiisoMp
sbovgCwF274/jP43rx8CAwEAAaOCA/IwggPuMAwGA1UdEwEB/wQCMAAwHwYDVR0jBBgwFoAUoT2F
K83YLJYfOQIMn1M7WNiVC3swgZQGCCsGAQUFBwEBBIGHMIGEMFUGCCsGAQUFBzAChklodHRwczov
L3d3dy5kaWdpdG8uY29tLnB5L3VwbG9hZHMvY2VydGlmaWNhZG8tZG9jdW1lbnRhLXNhLTE1MzUx
MTc3NzEuY3J0MCsGCCsGAQUFBzABhh9odHRwczovL3d3dy5kaWdpdG8uY29tLnB5L29jc3AvMFUG
A1UdEQROMEyBHmpfbWFsZG9uYWRvQHVuaXZlcnNpdGFyaWEuY29vcKQqMCgxJjAkBgNVBA0MHUZJ
Uk1BIEVMRUNUUk9OSUNBIENVQUxJRklDQURBMIIB9QYDVR0gBIIB7DCCAegwggHkBg0rBgEEAYL5
OwEBAQoBMIIB0TAvBggrBgEFBQcCARYjaHR0cHM6Ly93d3cuZGlnaXRvLmNvbS5weS9kZXNjYXJn
YXMwggGcBggrBgEFBQcCAjCCAY4eggGKAEMAZQByAHQAaQBmAGkAYwBhAGQAbwAgAGMAdQBhAGwA
aQBmAGkAYwBhAGQAbwAgAGQAZQAgAGYAaQByAG0AYQAgAGUAbABlAGMAdAByAPMAbgBpAGMAYQAg
AHQAaQBwAG8AIABGADIAIAAoAGMAbABhAHYAZQBzACAAZQBuACAAZABpAHMAcABvAHMAaQB0AGkA
dgBvACAAYwB1AGEAbABpAGYAaQBjAGEAZABvACkALAAgAHMAdQBqAGUAdABhACAAYQAgAGwAYQBz
ACAAYwBvAG4AZABpAGMAaQBvAG4AZQBzACAAZABlACAAdQBzAG8AIABlAHgAcAB1AGUAcwB0AGEA
cwAgAGUAbgAgAGwAYQAgAEQAZQBjAGwAYQByAGEAYwBpAPMAbgAgAGQAZQAgAFAAcgDhAGMAdABp
AGMAYQBzACAAZABlACAAQwBlAHIAdABpAGYAaQBjAGEAYwBpAPMAbgAgAGQAZQAgAEQATwBDAFUA
TQBFAE4AVABBACAAUwAuAEEALjAqBgNVHSUBAf8EIDAeBggrBgEFBQcDAgYIKwYBBQUHAwQGCCsG
AQUFBwMBMHsGA1UdHwR0MHIwNKAyoDCGLmh0dHBzOi8vd3d3LmRpZ2l0by5jb20ucHkvY3JsL2Rv
Y3VtZW50YV9jYS5jcmwwOqA4oDaGNGh0dHBzOi8vd3d3LmRvY3VtZW50YS5jb20ucHkvZGlnaXRv
L2RvY3VtZW50YV9jYS5jcmwwHQYDVR0OBBYEFEl9EWAoyrN3/mc04Yu63/jUMxzwMA4GA1UdDwEB
/wQEAwIF4DANBgkqhkiG9w0BAQsFAAOCAgEAr3sUSflT2nSjceHygusK150r/vUB2MV3YehTu4Iw
pFN0ej6hXLRTqqwN7rSrXx7/nlDqReVlecaCvLjq1YlkwzmZiYlZLm8R69GL9U3+mI2Te3VcGNpZ
IeIqNe8FPNxSS+jLp8mmqpQUj45sfQQVukZpqG54+RBEoscYDDibptm2eDuGrC8iy9bz3KVc0Vwj
YXZG2OreIC5gaBEOj1IOMh70cUPysg1KDpP7ed5vAtLnvF/u/840lANgbSY/8JmMI83a15993Ra4
lfWjLjRDGYUlEG8Sgh8K1DvZREkeOEO0XvSMy2AOgIg6YDEoIF6Gh6jkHIuXsuPqnWD10FZqxkQM
/ZMXZ1orYw1Hie12nZut+FhPGOCLOIVNdGPjUnKriCeLhKhhWVuTQeCZeMd9E6TXnP4ta1oMGArZ
/wbe6FF/9L9TQc8wqgaY0xx/S2/ng1BxSYWo3tr6oJgQc/nKlVXNZypR/TedCsZBFFxI2mRzGdSN
nNdDZoFQJfVLHEWHjXExml+38gx4aFDl5uxlk1L3HQiLPRqUNwrHxMSKZxFMJuRJtYb586n9hq5V
3dGMcmYzfqQHk4r+ZNWvgqZaQGHGHsNZ+uCJs8iER4l9iK+6VxVEYS3Y6N2tDkFHxd7EvRAj54IV
peKs5sPify8gwy+MfIs4HxtulCpmFcOfrdo=</X509Certificate>
    </X509Data>
  </KeyInfo>
  <Object xmlns:mdssi="http://schemas.openxmlformats.org/package/2006/digital-signature" Id="idPackageObject">
    <Manifest>
      <Reference URI="/xl/media/image5.emf?ContentType=image/x-emf">
        <DigestMethod Algorithm="http://www.w3.org/2000/09/xmldsig#sha1"/>
        <DigestValue>iokSmMvAfcI5eI91Fg8T4PthRlA=</DigestValue>
      </Reference>
      <Reference URI="/xl/drawings/vmlDrawing3.vml?ContentType=application/vnd.openxmlformats-officedocument.vmlDrawing">
        <DigestMethod Algorithm="http://www.w3.org/2000/09/xmldsig#sha1"/>
        <DigestValue>oP87i4ThSWlST5r1ahhvagx8SGg=</DigestValue>
      </Reference>
      <Reference URI="/xl/drawings/vmlDrawing2.vml?ContentType=application/vnd.openxmlformats-officedocument.vmlDrawing">
        <DigestMethod Algorithm="http://www.w3.org/2000/09/xmldsig#sha1"/>
        <DigestValue>eWKfn5kxZRKjFxjH9jiSmzhRlfE=</DigestValue>
      </Reference>
      <Reference URI="/xl/drawings/drawing3.xml?ContentType=application/vnd.openxmlformats-officedocument.drawing+xml">
        <DigestMethod Algorithm="http://www.w3.org/2000/09/xmldsig#sha1"/>
        <DigestValue>ZkXg8eczayLa/kX2dkyBTNSv78Q=</DigestValue>
      </Reference>
      <Reference URI="/xl/drawings/drawing2.xml?ContentType=application/vnd.openxmlformats-officedocument.drawing+xml">
        <DigestMethod Algorithm="http://www.w3.org/2000/09/xmldsig#sha1"/>
        <DigestValue>yrrfp4feLrFE04wJ5nkBvwGJbJo=</DigestValue>
      </Reference>
      <Reference URI="/xl/media/image3.emf?ContentType=image/x-emf">
        <DigestMethod Algorithm="http://www.w3.org/2000/09/xmldsig#sha1"/>
        <DigestValue>JaBLFDkEJjMFjZBTLS8WaTe4B7w=</DigestValue>
      </Reference>
      <Reference URI="/xl/worksheets/sheet5.xml?ContentType=application/vnd.openxmlformats-officedocument.spreadsheetml.worksheet+xml">
        <DigestMethod Algorithm="http://www.w3.org/2000/09/xmldsig#sha1"/>
        <DigestValue>KbxWTnxYBYcSh/uDEtbIloV8xq0=</DigestValue>
      </Reference>
      <Reference URI="/xl/media/image11.emf?ContentType=image/x-emf">
        <DigestMethod Algorithm="http://www.w3.org/2000/09/xmldsig#sha1"/>
        <DigestValue>DGTF3CGU7eRDkhjzOIAadC44VWQ=</DigestValue>
      </Reference>
      <Reference URI="/xl/media/image10.emf?ContentType=image/x-emf">
        <DigestMethod Algorithm="http://www.w3.org/2000/09/xmldsig#sha1"/>
        <DigestValue>1kwjqE0QvF+CWuXMPXzCWPsBU34=</DigestValue>
      </Reference>
      <Reference URI="/xl/media/image2.emf?ContentType=image/x-emf">
        <DigestMethod Algorithm="http://www.w3.org/2000/09/xmldsig#sha1"/>
        <DigestValue>jiwocHjeBlM/ZFquv7Xjey/uHfo=</DigestValue>
      </Reference>
      <Reference URI="/xl/media/image1.png?ContentType=image/png">
        <DigestMethod Algorithm="http://www.w3.org/2000/09/xmldsig#sha1"/>
        <DigestValue>q8r+PApWYNy0POjwgE/+cNgSu5U=</DigestValue>
      </Reference>
      <Reference URI="/xl/drawings/drawing1.xml?ContentType=application/vnd.openxmlformats-officedocument.drawing+xml">
        <DigestMethod Algorithm="http://www.w3.org/2000/09/xmldsig#sha1"/>
        <DigestValue>7aGy/EUBmYvc9EmxxP4QKNcOyzU=</DigestValue>
      </Reference>
      <Reference URI="/xl/sharedStrings.xml?ContentType=application/vnd.openxmlformats-officedocument.spreadsheetml.sharedStrings+xml">
        <DigestMethod Algorithm="http://www.w3.org/2000/09/xmldsig#sha1"/>
        <DigestValue>+/fDA68l4yylN3LZETIzaeZDSoE=</DigestValue>
      </Reference>
      <Reference URI="/xl/styles.xml?ContentType=application/vnd.openxmlformats-officedocument.spreadsheetml.styles+xml">
        <DigestMethod Algorithm="http://www.w3.org/2000/09/xmldsig#sha1"/>
        <DigestValue>VpGbPexTy7+nkDYbr2N7Mz/CoLw=</DigestValue>
      </Reference>
      <Reference URI="/xl/theme/theme1.xml?ContentType=application/vnd.openxmlformats-officedocument.theme+xml">
        <DigestMethod Algorithm="http://www.w3.org/2000/09/xmldsig#sha1"/>
        <DigestValue>Tld3aj+4DD23YsyUBfvG1ZkZNEU=</DigestValue>
      </Reference>
      <Reference URI="/xl/media/image7.emf?ContentType=image/x-emf">
        <DigestMethod Algorithm="http://www.w3.org/2000/09/xmldsig#sha1"/>
        <DigestValue>9YxK/0vASveCnZCBksQU8xuRXd0=</DigestValue>
      </Reference>
      <Reference URI="/xl/drawings/vmlDrawing1.vml?ContentType=application/vnd.openxmlformats-officedocument.vmlDrawing">
        <DigestMethod Algorithm="http://www.w3.org/2000/09/xmldsig#sha1"/>
        <DigestValue>vHa41/gTFh6TR+ThW64hvgh+ZpE=</DigestValue>
      </Reference>
      <Reference URI="/xl/media/image4.emf?ContentType=image/x-emf">
        <DigestMethod Algorithm="http://www.w3.org/2000/09/xmldsig#sha1"/>
        <DigestValue>brVKgoz1lQ+tPLoSJDO3kAoqbNk=</DigestValue>
      </Reference>
      <Reference URI="/xl/media/image6.emf?ContentType=image/x-emf">
        <DigestMethod Algorithm="http://www.w3.org/2000/09/xmldsig#sha1"/>
        <DigestValue>3jhmjZRRc+T2ZcISxIJtGkjKrOQ=</DigestValue>
      </Reference>
      <Reference URI="/xl/media/image8.emf?ContentType=image/x-emf">
        <DigestMethod Algorithm="http://www.w3.org/2000/09/xmldsig#sha1"/>
        <DigestValue>k3CA6GgzJGvSZ9uURP7sUJOXFuI=</DigestValue>
      </Reference>
      <Reference URI="/xl/worksheets/sheet3.xml?ContentType=application/vnd.openxmlformats-officedocument.spreadsheetml.worksheet+xml">
        <DigestMethod Algorithm="http://www.w3.org/2000/09/xmldsig#sha1"/>
        <DigestValue>5hWNhbBIzBjO0YZXZ4Cfm5s4YlM=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sheets/sheet2.xml?ContentType=application/vnd.openxmlformats-officedocument.spreadsheetml.worksheet+xml">
        <DigestMethod Algorithm="http://www.w3.org/2000/09/xmldsig#sha1"/>
        <DigestValue>/iw5kAkZren8+tC+GxlKnabrX0k=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sheets/sheet4.xml?ContentType=application/vnd.openxmlformats-officedocument.spreadsheetml.worksheet+xml">
        <DigestMethod Algorithm="http://www.w3.org/2000/09/xmldsig#sha1"/>
        <DigestValue>tDTNEValzwqvW7W6FDKOFM4xNmQ=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book.xml?ContentType=application/vnd.openxmlformats-officedocument.spreadsheetml.sheet.main+xml">
        <DigestMethod Algorithm="http://www.w3.org/2000/09/xmldsig#sha1"/>
        <DigestValue>wXEQr+YDEiXejZI1nIsGtrT9HuA=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jtcvtVh7ak5y77cORiwME6Yo8mQ=</DigestValue>
      </Reference>
      <Reference URI="/xl/drawings/vmlDrawing5.vml?ContentType=application/vnd.openxmlformats-officedocument.vmlDrawing">
        <DigestMethod Algorithm="http://www.w3.org/2000/09/xmldsig#sha1"/>
        <DigestValue>IuSL7EJG4t92DGnUrdjhidnAghI=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jtcvtVh7ak5y77cORiwME6Yo8mQ=</DigestValue>
      </Reference>
      <Reference URI="/xl/drawings/vmlDrawing4.vml?ContentType=application/vnd.openxmlformats-officedocument.vmlDrawing">
        <DigestMethod Algorithm="http://www.w3.org/2000/09/xmldsig#sha1"/>
        <DigestValue>fQQ8cLfgczOldIMTGFwKLNOl1WY=</DigestValue>
      </Reference>
      <Reference URI="/xl/media/image9.emf?ContentType=image/x-emf">
        <DigestMethod Algorithm="http://www.w3.org/2000/09/xmldsig#sha1"/>
        <DigestValue>wTPXlyR2ca7E4/Nzy1Rcy9b2kVg=</DigestValue>
      </Reference>
      <Reference URI="/xl/worksheets/sheet1.xml?ContentType=application/vnd.openxmlformats-officedocument.spreadsheetml.worksheet+xml">
        <DigestMethod Algorithm="http://www.w3.org/2000/09/xmldsig#sha1"/>
        <DigestValue>b1QdNTA47eQN52HqQNx0lc34pow=</DigestValue>
      </Reference>
      <Reference URI="/xl/calcChain.xml?ContentType=application/vnd.openxmlformats-officedocument.spreadsheetml.calcChain+xml">
        <DigestMethod Algorithm="http://www.w3.org/2000/09/xmldsig#sha1"/>
        <DigestValue>Fpo9wDspkJL8MeBelwpP4qcTJ38=</DigestValue>
      </Reference>
      <Reference URI="/xl/drawings/drawing5.xml?ContentType=application/vnd.openxmlformats-officedocument.drawing+xml">
        <DigestMethod Algorithm="http://www.w3.org/2000/09/xmldsig#sha1"/>
        <DigestValue>TvUK70zJ9ahUCTyGnwep8J+0LGU=</DigestValue>
      </Reference>
      <Reference URI="/xl/drawings/drawing4.xml?ContentType=application/vnd.openxmlformats-officedocument.drawing+xml">
        <DigestMethod Algorithm="http://www.w3.org/2000/09/xmldsig#sha1"/>
        <DigestValue>UngdKymHgj31nM/F+uKAfcinDZE=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G8ATp96O3avXkeX3i/ycMkV8UoI=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93ttjkZcZ47CFRgYhdw+aO2N2Z8=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/8mzgdsVLGqnLqDKILvCMSxh90Q=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+FpPXgus+611/XKY65/Uz4CrKYM=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v5SIczgoQ722HmWcZhkKZUIEvmw=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HHP1PxnJuoHcFzKlL6wYFY5Ud6c=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VHwmFXlD+enx1SPo9gQwERMHEZg=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o8scOaNpo787+kth4/wuY81Wkw4=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neG1mA4FH5D5YCfQV+UKzElnBNA=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VHwmFXlD+enx1SPo9gQwERMHEZg=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D4YddJbSVFIG4f45ddAiW+J8oL8=</DigestValue>
      </Reference>
    </Manifest>
    <SignatureProperties>
      <SignatureProperty Id="idSignatureTime" Target="#idPackageSignature">
        <mdssi:SignatureTime>
          <mdssi:Format>YYYY-MM-DDThh:mm:ssTZD</mdssi:Format>
          <mdssi:Value>2024-11-06T14:03:03Z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>{2C52D49F-79C5-4F11-A22F-3C9544D52301}</SetupID>
          <SignatureText>Juan Manuel Maldonado</SignatureText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2024-11-06T14:03:03Z</xd:SigningTime>
          <xd:SigningCertificate>
            <xd:Cert>
              <xd:CertDigest>
                <DigestMethod Algorithm="http://www.w3.org/2000/09/xmldsig#sha1"/>
                <DigestValue>DajwHOV05XlLmf11tiZ3xxQxzwE=</DigestValue>
              </xd:CertDigest>
              <xd:IssuerSerial>
                <X509IssuerName>CN=CA-DOCUMENTA S.A., SERIALNUMBER=RUC80050172-1, O=DOCUMENTA S.A., C=PY</X509IssuerName>
                <X509SerialNumber>205295427532888950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  <Object Id="idValidSigLnImg">AQAAAGwAAAAAAAAAAAAAAP8AAAB/AAAAAAAAAAAAAAAvGQAAkQwAACBFTUYAAAEAL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QAYQBoAG8AbQBh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NQAAANQAAABHAAAAKQAAADUAAACsAAAAEwAAACEA8AAAAAAAAAAAAAAAgD8AAAAAAAAAAAAAgD8AAAAAAAAAAAAAAAAAAAAAAAAAAAAAAAAAAAAAAAAAACUAAAAMAAAAAAAAgCgAAAAMAAAABAAAAFIAAABwAQAABAAAAPD///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NQAAANUAAABIAAAAJQAAAAwAAAAEAAAAVAAAAMwAAAAqAAAANQAAANMAAABHAAAAAQAAANF2yUGrCslBKgAAADUAAAAVAAAATAAAAAAAAAAAAAAAAAAAAP//////////eAAAAEoAdQBhAG4AIABNAGEAbgB1AGUAbAAgAE0AYQBsAGQAbwBuAGEAZABvAAAABwAAAAkAAAAIAAAACQAAAAUAAAAMAAAACAAAAAkAAAAJAAAACAAAAAQAAAAFAAAADAAAAAgAAAAEAAAACQAAAAkAAAAJAAAACAAAAAkAAAAJ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CEgAAAAwAAAABAAAAHgAAABgAAAAJAAAAUAAAAPcAAABdAAAAJQAAAAwAAAABAAAAVAAAAOgAAAAKAAAAUAAAAJQAAABcAAAAAQAAANF2yUGrCslBCgAAAFAAAAAaAAAATAAAAAAAAAAAAAAAAAAAAP//////////gAAAAEMALgBQAC4AIABKAHUAYQBuACAATQBhAG4AdQBlAGwAIABNAGEAbABkAG8AbgBhAGQAbwAHAAAABAAAAAYAAAAEAAAAAwAAAAUAAAAGAAAABgAAAAYAAAADAAAACAAAAAYAAAAGAAAABgAAAAYAAAACAAAAAwAAAAgAAAAGAAAAAgAAAAYAAAAGAAAABgAAAAYAAAAG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KwAAAAKAAAAYAAAAF4AAABsAAAAAQAAANF2yUGrCslBCgAAAGAAAAAQAAAATAAAAAAAAAAAAAAAAAAAAP//////////bAAAAEMAbwBuAHQAYQBkAG8AcgAgAEcAZQBuAGUAcgBhAGwABwAAAAYAAAAGAAAABAAAAAYAAAAGAAAABgAAAAQAAAADAAAABwAAAAYAAAAGAAAABgAAAAQAAAAGAAAAAgAAAEsAAABAAAAAMAAAAAUAAAAgAAAAAQAAAAEAAAAQAAAAAAAAAAAAAAAAAQAAgAAAAAAAAAAAAAAAAAEAAIAAAAAlAAAADAAAAAIAAAAnAAAAGAAAAAUAAAAAAAAA////AAAAAAAlAAAADAAAAAUAAABMAAAAZAAAAAkAAABwAAAA9AAAAHwAAAAJAAAAcAAAAOwAAAANAAAAIQDwAAAAAAAAAAAAAACAPwAAAAAAAAAAAACAPwAAAAAAAAAAAAAAAAAAAAAAAAAAAAAAAAAAAAAAAAAAJQAAAAwAAAAAAACAKAAAAAwAAAAFAAAAJQAAAAwAAAABAAAAGAAAAAwAAAAAAAACEgAAAAwAAAABAAAAFgAAAAwAAAAAAAAAVAAAADwBAAAKAAAAcAAAAPMAAAB8AAAAAQAAANF2yUGrCslBCgAAAHAAAAAoAAAATAAAAAQAAAAJAAAAcAAAAPUAAAB9AAAAnAAAAEYAaQByAG0AYQBkAG8AIABwAG8AcgA6ACAASgBVAEEATgAgAE0AQQBOAFUARQBMACAATQBBAEwARABPAE4AQQBEAE8AIABBAEQAUgBJAFoABgAAAAIAAAAEAAAACAAAAAYAAAAGAAAABgAAAAMAAAAGAAAABgAAAAQAAAAEAAAAAwAAAAUAAAAHAAAABwAAAAcAAAADAAAACAAAAAcAAAAHAAAABwAAAAYAAAAFAAAAAwAAAAgAAAAHAAAABQAAAAcAAAAIAAAABwAAAAcAAAAHAAAACAAAAAMAAAAHAAAABwAAAAcAAAAEAAAABgAAABYAAAAMAAAAAAAAACUAAAAMAAAAAgAAAA4AAAAUAAAAAAAAABAAAAAUAAAA</Object>
  <Object Id="idInvalidSigLnImg">AQAAAGwAAAAAAAAAAAAAAP8AAAB/AAAAAAAAAAAAAAAvGQAAkQwAACBFTUYAAAEAzB8AALA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J0gg4OD2kAZ26Nu93o/9jA/9jA/9jA/93L/+zd/+7gyMr9aoH/W3j/X3z/lJ3GLy8wAABAQEB2jZnjwKugcFCpfWLSsJ367+b/+PBgeP97jv/b3P+tuP9ZfP9teq14ADk5Ob3j7/nt3uXe0t/WzvDn5pyq/I2e/4KT/Ozl9v/u5uXs6JGhzWt6x2UABwcHjrHD0evxQbrjJqfQhs3epLn3pLP67OXt/+zg/+fZwMfEhpypSUpKMQAAAACly9y86PYtvOk7w+1TvNvo7Oz/9PD/7uf/6OD/5tnDz89vj5sXGBg0AAAAAKXL3Nnx+GLJ6i266VvI6Ovv7//08P/v4P/r4P/o3cPR02mImwECAmkAAAAAmLzE+f392fD4vOf21PL5+vz6//36//Dp/+3g/+Xbs7y/ZISVAQICbgAAAACt2ueEpq2hx9CZw9B2mq295fPJ8v+Cnaqx0t9whJSStsRtjKEBAgImAHCYsHSaspCowIKhsoKhspCowGaMpGCIoImiuW2LnZCowGuIm1BwgAECAmUAJwAAABgAAAABAAAAAAAAAP///wAAAAAAJQAAAAwAAAABAAAATAAAAGQAAAAiAAAABAAAAGsAAAAQAAAAIgAAAAQAAABKAAAADQAAACEA8AAAAAAAAAAAAAAAgD8AAAAAAAAAAAAAgD8AAAAAAAAAAAAAAAAAAAAAAAAAAAAAAAAAAAAAAAAAACUAAAAMAAAAAAAAgCgAAAAMAAAAAQAAAFIAAABwAQAAAQAAAPX///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GwAAAARAAAAJQAAAAwAAAABAAAAVAAAAKgAAAAjAAAABAAAAGoAAAAQAAAAAQAAANF2yUGrCslBIwAAAAQAAAAPAAAATAAAAAAAAAAAAAAAAAAAAP//////////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rAAAABMAAAAhAPAAAAAAAAAAAAAAAIA/AAAAAAAAAAAAAIA/AAAAAAAAAAAAAAAAAAAAAAAAAAAAAAAAAAAAAAAAAAAlAAAADAAAAAAAAIAoAAAADAAAAAQAAABSAAAAcAEAAAQAAADw////AAAAAAAAAAAAAAAAkAEAAAAAAAEAAAAAdABhAGgAbwBtAG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UAAADVAAAASAAAACUAAAAMAAAABAAAAFQAAADMAAAAKgAAADUAAADTAAAARwAAAAEAAADRdslBqwrJQSoAAAA1AAAAFQAAAEwAAAAAAAAAAAAAAAAAAAD//////////3gAAABKAHUAYQBuACAATQBhAG4AdQBlAGwAIABNAGEAbABkAG8AbgBhAGQAbwAAAAcAAAAJAAAACAAAAAkAAAAFAAAADAAAAAgAAAAJAAAACQAAAAgAAAAEAAAABQAAAAwAAAAIAAAABAAAAAkAAAAJAAAACQAAAAgAAAAJ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oAAAACgAAAFAAAACUAAAAXAAAAAEAAADRdslBqwrJQQoAAABQAAAAGgAAAEwAAAAAAAAAAAAAAAAAAAD//////////4AAAABDAC4AUAAuACAASgB1AGEAbgAgAE0AYQBuAHUAZQBsACAATQBhAGwAZABvAG4AYQBkAG8ABwAAAAQAAAAGAAAABAAAAAMAAAAFAAAABgAAAAYAAAAGAAAAAwAAAAgAAAAGAAAABgAAAAYAAAAGAAAAAgAAAAMAAAAIAAAABgAAAAIAAAAGAAAABgAAAAYAAAAGAAAABg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sAAAACgAAAGAAAABeAAAAbAAAAAEAAADRdslBqwrJQQoAAABgAAAAEAAAAEwAAAAAAAAAAAAAAAAAAAD//////////2wAAABDAG8AbgB0AGEAZABvAHIAIABHAGUAbgBlAHIAYQBsAAcAAAAGAAAABgAAAAQAAAAGAAAABgAAAAYAAAAEAAAAAwAAAAcAAAAGAAAABgAAAAYAAAAEAAAABgAAAAIAAABLAAAAQAAAADAAAAAFAAAAIAAAAAEAAAABAAAAEAAAAAAAAAAAAAAAAAEAAIAAAAAAAAAAAAAAAAABAACAAAAAJQAAAAwAAAACAAAAJwAAABgAAAAFAAAAAAAAAP///wAAAAAAJQAAAAwAAAAFAAAATAAAAGQAAAAJAAAAcAAAAPQAAAB8AAAACQAAAHAAAADsAAAADQAAACEA8AAAAAAAAAAAAAAAgD8AAAAAAAAAAAAAgD8AAAAAAAAAAAAAAAAAAAAAAAAAAAAAAAAAAAAAAAAAACUAAAAMAAAAAAAAgCgAAAAMAAAABQAAACUAAAAMAAAAAQAAABgAAAAMAAAAAAAAAhIAAAAMAAAAAQAAABYAAAAMAAAAAAAAAFQAAAA8AQAACgAAAHAAAADzAAAAfAAAAAEAAADRdslBqwrJQQoAAABwAAAAKAAAAEwAAAAEAAAACQAAAHAAAAD1AAAAfQAAAJwAAABGAGkAcgBtAGEAZABvACAAcABvAHIAOgAgAEoAVQBBAE4AIABNAEEATgBVAEUATAAgAE0AQQBMAEQATwBOAEEARABPACAAQQBEAFIASQBaAAYAAAACAAAABAAAAAgAAAAGAAAABgAAAAYAAAADAAAABgAAAAYAAAAEAAAABAAAAAMAAAAFAAAABwAAAAcAAAAHAAAAAwAAAAgAAAAHAAAABwAAAAcAAAAGAAAABQAAAAMAAAAIAAAABwAAAAUAAAAHAAAACAAAAAcAAAAHAAAABwAAAAgAAAADAAAABwAAAAcAAAAHAAAABAAAAAYAAAAWAAAADAAAAAAAAAAlAAAADAAAAAIAAAAOAAAAFAAAAAAAAAAQAAAAFAAAAA=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1CeOo20jG/k8s7gkYH1i9Epudrc=</DigestValue>
    </Reference>
    <Reference URI="#idOfficeObject" Type="http://www.w3.org/2000/09/xmldsig#Object">
      <DigestMethod Algorithm="http://www.w3.org/2000/09/xmldsig#sha1"/>
      <DigestValue>ud70Jpzt7FcpX3s6MJ8q3XCRAd8=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+fNiIK2D/R33l0Ne9VQHdFN/e9Q=</DigestValue>
    </Reference>
    <Reference URI="#idValidSigLnImg" Type="http://www.w3.org/2000/09/xmldsig#Object">
      <DigestMethod Algorithm="http://www.w3.org/2000/09/xmldsig#sha1"/>
      <DigestValue>In7UnlC5jcI+sYPpLdX37ptqsvY=</DigestValue>
    </Reference>
    <Reference URI="#idInvalidSigLnImg" Type="http://www.w3.org/2000/09/xmldsig#Object">
      <DigestMethod Algorithm="http://www.w3.org/2000/09/xmldsig#sha1"/>
      <DigestValue>Sa9Gb2LVLg4tGzkbNqa7vjIeL3s=</DigestValue>
    </Reference>
  </SignedInfo>
  <SignatureValue>n/wkY2t0DKMYYUkUJUNRjlgqMVF14nbkMPF0kE0GH+3p8QIR2G8j/jeAjqEqL0v/Dwh6/50NBqCS
qlZVn46UOhQhdvHp2SDxci7JukKYk9wfCzIIfjMx+HqSQpvSzcLxYPhro+VwoJXfTACaegjtpFcK
vptUDcXfUQIrmc/d1C1ZMNjr9oBWkwoE/7IxhAQUaLSG/e73jpvQYMbJXaOikrMYnA1U24uA+AEo
kyqjkNpIRgUE5uyEjwlxeKL5apt89ur+DE6muaGuuX5Yiqts7Br7CelmQEU4Acwrd9GnG+4bvA0s
15073trFmO1hhpGYgv54WAxgKnHO7HZzSKgnog==</SignatureValue>
  <KeyInfo>
    <X509Data>
      <X509Certificate>MIIIjDCCBnSgAwIBAgIIAtlbGogcG3YwDQYJKoZIhvcNAQELBQAwWjEaMBgGA1UEAwwRQ0EtRE9D
VU1FTlRBIFMuQS4xFjAUBgNVBAUTDVJVQzgwMDUwMTcyLTExFzAVBgNVBAoMDkRPQ1VNRU5UQSBT
LkEuMQswCQYDVQQGEwJQWTAeFw0yMzA5MTIxOTMwMDBaFw0yNTA5MTExOTMwMDBaMIG7MSQwIgYD
VQQDDBtKVUFOIE1BTlVFTCBNQUxET05BRE8gQURSSVoxEjAQBgNVBAUTCUNJMTUwNTEzOTEUMBIG
A1UEKgwLSlVBTiBNQU5VRUwxGDAWBgNVBAQMD01BTERPTkFETyBBRFJJWjELMAkGA1UECwwCRjIx
NTAzBgNVBAoMLENFUlRJRklDQURPIENVQUxJRklDQURPIERFIEZJUk1BIEVMRUNUUk9OSUNBMQsw
CQYDVQQGEwJQWTCCASIwDQYJKoZIhvcNAQEBBQADggEPADCCAQoCggEBAMebGHjCYPM4JOTIlBET
7eM6M/GE+d4iDSySZ/dzEsnf+NFasqr3e9YJq+RVjKr5TLk5iTISTkgZFp1ejqW1fN630HY9vJEP
tehXdvrkVaJwtGVbEQgiukCcewdnGTY6/88QMGrOk88ns142mHgIttgQCXDHSXZZa2lUfU8S1B9T
SCcD9BhJaoJar8FWb4moigHQDwMRCDlt1iEmy9oa3b58xRYcXCl6faRoEjJxlFQrBxtf2Em4VKDq
rDkuZCEEtBVy9RSmyq1/Yh6Bb/SdIKYaRsxPx9A12KHg/yOOgW85MloUvSBLhLP18zoNEIiisoMp
sbovgCwF274/jP43rx8CAwEAAaOCA/IwggPuMAwGA1UdEwEB/wQCMAAwHwYDVR0jBBgwFoAUoT2F
K83YLJYfOQIMn1M7WNiVC3swgZQGCCsGAQUFBwEBBIGHMIGEMFUGCCsGAQUFBzAChklodHRwczov
L3d3dy5kaWdpdG8uY29tLnB5L3VwbG9hZHMvY2VydGlmaWNhZG8tZG9jdW1lbnRhLXNhLTE1MzUx
MTc3NzEuY3J0MCsGCCsGAQUFBzABhh9odHRwczovL3d3dy5kaWdpdG8uY29tLnB5L29jc3AvMFUG
A1UdEQROMEyBHmpfbWFsZG9uYWRvQHVuaXZlcnNpdGFyaWEuY29vcKQqMCgxJjAkBgNVBA0MHUZJ
Uk1BIEVMRUNUUk9OSUNBIENVQUxJRklDQURBMIIB9QYDVR0gBIIB7DCCAegwggHkBg0rBgEEAYL5
OwEBAQoBMIIB0TAvBggrBgEFBQcCARYjaHR0cHM6Ly93d3cuZGlnaXRvLmNvbS5weS9kZXNjYXJn
YXMwggGcBggrBgEFBQcCAjCCAY4eggGKAEMAZQByAHQAaQBmAGkAYwBhAGQAbwAgAGMAdQBhAGwA
aQBmAGkAYwBhAGQAbwAgAGQAZQAgAGYAaQByAG0AYQAgAGUAbABlAGMAdAByAPMAbgBpAGMAYQAg
AHQAaQBwAG8AIABGADIAIAAoAGMAbABhAHYAZQBzACAAZQBuACAAZABpAHMAcABvAHMAaQB0AGkA
dgBvACAAYwB1AGEAbABpAGYAaQBjAGEAZABvACkALAAgAHMAdQBqAGUAdABhACAAYQAgAGwAYQBz
ACAAYwBvAG4AZABpAGMAaQBvAG4AZQBzACAAZABlACAAdQBzAG8AIABlAHgAcAB1AGUAcwB0AGEA
cwAgAGUAbgAgAGwAYQAgAEQAZQBjAGwAYQByAGEAYwBpAPMAbgAgAGQAZQAgAFAAcgDhAGMAdABp
AGMAYQBzACAAZABlACAAQwBlAHIAdABpAGYAaQBjAGEAYwBpAPMAbgAgAGQAZQAgAEQATwBDAFUA
TQBFAE4AVABBACAAUwAuAEEALjAqBgNVHSUBAf8EIDAeBggrBgEFBQcDAgYIKwYBBQUHAwQGCCsG
AQUFBwMBMHsGA1UdHwR0MHIwNKAyoDCGLmh0dHBzOi8vd3d3LmRpZ2l0by5jb20ucHkvY3JsL2Rv
Y3VtZW50YV9jYS5jcmwwOqA4oDaGNGh0dHBzOi8vd3d3LmRvY3VtZW50YS5jb20ucHkvZGlnaXRv
L2RvY3VtZW50YV9jYS5jcmwwHQYDVR0OBBYEFEl9EWAoyrN3/mc04Yu63/jUMxzwMA4GA1UdDwEB
/wQEAwIF4DANBgkqhkiG9w0BAQsFAAOCAgEAr3sUSflT2nSjceHygusK150r/vUB2MV3YehTu4Iw
pFN0ej6hXLRTqqwN7rSrXx7/nlDqReVlecaCvLjq1YlkwzmZiYlZLm8R69GL9U3+mI2Te3VcGNpZ
IeIqNe8FPNxSS+jLp8mmqpQUj45sfQQVukZpqG54+RBEoscYDDibptm2eDuGrC8iy9bz3KVc0Vwj
YXZG2OreIC5gaBEOj1IOMh70cUPysg1KDpP7ed5vAtLnvF/u/840lANgbSY/8JmMI83a15993Ra4
lfWjLjRDGYUlEG8Sgh8K1DvZREkeOEO0XvSMy2AOgIg6YDEoIF6Gh6jkHIuXsuPqnWD10FZqxkQM
/ZMXZ1orYw1Hie12nZut+FhPGOCLOIVNdGPjUnKriCeLhKhhWVuTQeCZeMd9E6TXnP4ta1oMGArZ
/wbe6FF/9L9TQc8wqgaY0xx/S2/ng1BxSYWo3tr6oJgQc/nKlVXNZypR/TedCsZBFFxI2mRzGdSN
nNdDZoFQJfVLHEWHjXExml+38gx4aFDl5uxlk1L3HQiLPRqUNwrHxMSKZxFMJuRJtYb586n9hq5V
3dGMcmYzfqQHk4r+ZNWvgqZaQGHGHsNZ+uCJs8iER4l9iK+6VxVEYS3Y6N2tDkFHxd7EvRAj54IV
peKs5sPify8gwy+MfIs4HxtulCpmFcOfrdo=</X509Certificate>
    </X509Data>
  </KeyInfo>
  <Object xmlns:mdssi="http://schemas.openxmlformats.org/package/2006/digital-signature" Id="idPackageObject">
    <Manifest>
      <Reference URI="/xl/media/image5.emf?ContentType=image/x-emf">
        <DigestMethod Algorithm="http://www.w3.org/2000/09/xmldsig#sha1"/>
        <DigestValue>iokSmMvAfcI5eI91Fg8T4PthRlA=</DigestValue>
      </Reference>
      <Reference URI="/xl/drawings/vmlDrawing3.vml?ContentType=application/vnd.openxmlformats-officedocument.vmlDrawing">
        <DigestMethod Algorithm="http://www.w3.org/2000/09/xmldsig#sha1"/>
        <DigestValue>oP87i4ThSWlST5r1ahhvagx8SGg=</DigestValue>
      </Reference>
      <Reference URI="/xl/drawings/vmlDrawing2.vml?ContentType=application/vnd.openxmlformats-officedocument.vmlDrawing">
        <DigestMethod Algorithm="http://www.w3.org/2000/09/xmldsig#sha1"/>
        <DigestValue>eWKfn5kxZRKjFxjH9jiSmzhRlfE=</DigestValue>
      </Reference>
      <Reference URI="/xl/drawings/drawing3.xml?ContentType=application/vnd.openxmlformats-officedocument.drawing+xml">
        <DigestMethod Algorithm="http://www.w3.org/2000/09/xmldsig#sha1"/>
        <DigestValue>ZkXg8eczayLa/kX2dkyBTNSv78Q=</DigestValue>
      </Reference>
      <Reference URI="/xl/drawings/drawing2.xml?ContentType=application/vnd.openxmlformats-officedocument.drawing+xml">
        <DigestMethod Algorithm="http://www.w3.org/2000/09/xmldsig#sha1"/>
        <DigestValue>yrrfp4feLrFE04wJ5nkBvwGJbJo=</DigestValue>
      </Reference>
      <Reference URI="/xl/media/image3.emf?ContentType=image/x-emf">
        <DigestMethod Algorithm="http://www.w3.org/2000/09/xmldsig#sha1"/>
        <DigestValue>JaBLFDkEJjMFjZBTLS8WaTe4B7w=</DigestValue>
      </Reference>
      <Reference URI="/xl/worksheets/sheet5.xml?ContentType=application/vnd.openxmlformats-officedocument.spreadsheetml.worksheet+xml">
        <DigestMethod Algorithm="http://www.w3.org/2000/09/xmldsig#sha1"/>
        <DigestValue>KbxWTnxYBYcSh/uDEtbIloV8xq0=</DigestValue>
      </Reference>
      <Reference URI="/xl/media/image11.emf?ContentType=image/x-emf">
        <DigestMethod Algorithm="http://www.w3.org/2000/09/xmldsig#sha1"/>
        <DigestValue>DGTF3CGU7eRDkhjzOIAadC44VWQ=</DigestValue>
      </Reference>
      <Reference URI="/xl/media/image10.emf?ContentType=image/x-emf">
        <DigestMethod Algorithm="http://www.w3.org/2000/09/xmldsig#sha1"/>
        <DigestValue>1kwjqE0QvF+CWuXMPXzCWPsBU34=</DigestValue>
      </Reference>
      <Reference URI="/xl/media/image2.emf?ContentType=image/x-emf">
        <DigestMethod Algorithm="http://www.w3.org/2000/09/xmldsig#sha1"/>
        <DigestValue>jiwocHjeBlM/ZFquv7Xjey/uHfo=</DigestValue>
      </Reference>
      <Reference URI="/xl/media/image1.png?ContentType=image/png">
        <DigestMethod Algorithm="http://www.w3.org/2000/09/xmldsig#sha1"/>
        <DigestValue>q8r+PApWYNy0POjwgE/+cNgSu5U=</DigestValue>
      </Reference>
      <Reference URI="/xl/drawings/drawing1.xml?ContentType=application/vnd.openxmlformats-officedocument.drawing+xml">
        <DigestMethod Algorithm="http://www.w3.org/2000/09/xmldsig#sha1"/>
        <DigestValue>7aGy/EUBmYvc9EmxxP4QKNcOyzU=</DigestValue>
      </Reference>
      <Reference URI="/xl/sharedStrings.xml?ContentType=application/vnd.openxmlformats-officedocument.spreadsheetml.sharedStrings+xml">
        <DigestMethod Algorithm="http://www.w3.org/2000/09/xmldsig#sha1"/>
        <DigestValue>+/fDA68l4yylN3LZETIzaeZDSoE=</DigestValue>
      </Reference>
      <Reference URI="/xl/styles.xml?ContentType=application/vnd.openxmlformats-officedocument.spreadsheetml.styles+xml">
        <DigestMethod Algorithm="http://www.w3.org/2000/09/xmldsig#sha1"/>
        <DigestValue>VpGbPexTy7+nkDYbr2N7Mz/CoLw=</DigestValue>
      </Reference>
      <Reference URI="/xl/theme/theme1.xml?ContentType=application/vnd.openxmlformats-officedocument.theme+xml">
        <DigestMethod Algorithm="http://www.w3.org/2000/09/xmldsig#sha1"/>
        <DigestValue>Tld3aj+4DD23YsyUBfvG1ZkZNEU=</DigestValue>
      </Reference>
      <Reference URI="/xl/media/image7.emf?ContentType=image/x-emf">
        <DigestMethod Algorithm="http://www.w3.org/2000/09/xmldsig#sha1"/>
        <DigestValue>9YxK/0vASveCnZCBksQU8xuRXd0=</DigestValue>
      </Reference>
      <Reference URI="/xl/drawings/vmlDrawing1.vml?ContentType=application/vnd.openxmlformats-officedocument.vmlDrawing">
        <DigestMethod Algorithm="http://www.w3.org/2000/09/xmldsig#sha1"/>
        <DigestValue>vHa41/gTFh6TR+ThW64hvgh+ZpE=</DigestValue>
      </Reference>
      <Reference URI="/xl/media/image4.emf?ContentType=image/x-emf">
        <DigestMethod Algorithm="http://www.w3.org/2000/09/xmldsig#sha1"/>
        <DigestValue>brVKgoz1lQ+tPLoSJDO3kAoqbNk=</DigestValue>
      </Reference>
      <Reference URI="/xl/media/image6.emf?ContentType=image/x-emf">
        <DigestMethod Algorithm="http://www.w3.org/2000/09/xmldsig#sha1"/>
        <DigestValue>3jhmjZRRc+T2ZcISxIJtGkjKrOQ=</DigestValue>
      </Reference>
      <Reference URI="/xl/media/image8.emf?ContentType=image/x-emf">
        <DigestMethod Algorithm="http://www.w3.org/2000/09/xmldsig#sha1"/>
        <DigestValue>k3CA6GgzJGvSZ9uURP7sUJOXFuI=</DigestValue>
      </Reference>
      <Reference URI="/xl/worksheets/sheet3.xml?ContentType=application/vnd.openxmlformats-officedocument.spreadsheetml.worksheet+xml">
        <DigestMethod Algorithm="http://www.w3.org/2000/09/xmldsig#sha1"/>
        <DigestValue>5hWNhbBIzBjO0YZXZ4Cfm5s4YlM=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sheets/sheet2.xml?ContentType=application/vnd.openxmlformats-officedocument.spreadsheetml.worksheet+xml">
        <DigestMethod Algorithm="http://www.w3.org/2000/09/xmldsig#sha1"/>
        <DigestValue>/iw5kAkZren8+tC+GxlKnabrX0k=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sheets/sheet4.xml?ContentType=application/vnd.openxmlformats-officedocument.spreadsheetml.worksheet+xml">
        <DigestMethod Algorithm="http://www.w3.org/2000/09/xmldsig#sha1"/>
        <DigestValue>tDTNEValzwqvW7W6FDKOFM4xNmQ=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book.xml?ContentType=application/vnd.openxmlformats-officedocument.spreadsheetml.sheet.main+xml">
        <DigestMethod Algorithm="http://www.w3.org/2000/09/xmldsig#sha1"/>
        <DigestValue>wXEQr+YDEiXejZI1nIsGtrT9HuA=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jtcvtVh7ak5y77cORiwME6Yo8mQ=</DigestValue>
      </Reference>
      <Reference URI="/xl/drawings/vmlDrawing5.vml?ContentType=application/vnd.openxmlformats-officedocument.vmlDrawing">
        <DigestMethod Algorithm="http://www.w3.org/2000/09/xmldsig#sha1"/>
        <DigestValue>IuSL7EJG4t92DGnUrdjhidnAghI=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jtcvtVh7ak5y77cORiwME6Yo8mQ=</DigestValue>
      </Reference>
      <Reference URI="/xl/drawings/vmlDrawing4.vml?ContentType=application/vnd.openxmlformats-officedocument.vmlDrawing">
        <DigestMethod Algorithm="http://www.w3.org/2000/09/xmldsig#sha1"/>
        <DigestValue>fQQ8cLfgczOldIMTGFwKLNOl1WY=</DigestValue>
      </Reference>
      <Reference URI="/xl/media/image9.emf?ContentType=image/x-emf">
        <DigestMethod Algorithm="http://www.w3.org/2000/09/xmldsig#sha1"/>
        <DigestValue>wTPXlyR2ca7E4/Nzy1Rcy9b2kVg=</DigestValue>
      </Reference>
      <Reference URI="/xl/worksheets/sheet1.xml?ContentType=application/vnd.openxmlformats-officedocument.spreadsheetml.worksheet+xml">
        <DigestMethod Algorithm="http://www.w3.org/2000/09/xmldsig#sha1"/>
        <DigestValue>b1QdNTA47eQN52HqQNx0lc34pow=</DigestValue>
      </Reference>
      <Reference URI="/xl/calcChain.xml?ContentType=application/vnd.openxmlformats-officedocument.spreadsheetml.calcChain+xml">
        <DigestMethod Algorithm="http://www.w3.org/2000/09/xmldsig#sha1"/>
        <DigestValue>Fpo9wDspkJL8MeBelwpP4qcTJ38=</DigestValue>
      </Reference>
      <Reference URI="/xl/drawings/drawing5.xml?ContentType=application/vnd.openxmlformats-officedocument.drawing+xml">
        <DigestMethod Algorithm="http://www.w3.org/2000/09/xmldsig#sha1"/>
        <DigestValue>TvUK70zJ9ahUCTyGnwep8J+0LGU=</DigestValue>
      </Reference>
      <Reference URI="/xl/drawings/drawing4.xml?ContentType=application/vnd.openxmlformats-officedocument.drawing+xml">
        <DigestMethod Algorithm="http://www.w3.org/2000/09/xmldsig#sha1"/>
        <DigestValue>UngdKymHgj31nM/F+uKAfcinDZE=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G8ATp96O3avXkeX3i/ycMkV8UoI=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93ttjkZcZ47CFRgYhdw+aO2N2Z8=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/8mzgdsVLGqnLqDKILvCMSxh90Q=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+FpPXgus+611/XKY65/Uz4CrKYM=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v5SIczgoQ722HmWcZhkKZUIEvmw=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HHP1PxnJuoHcFzKlL6wYFY5Ud6c=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VHwmFXlD+enx1SPo9gQwERMHEZg=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o8scOaNpo787+kth4/wuY81Wkw4=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neG1mA4FH5D5YCfQV+UKzElnBNA=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VHwmFXlD+enx1SPo9gQwERMHEZg=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D4YddJbSVFIG4f45ddAiW+J8oL8=</DigestValue>
      </Reference>
    </Manifest>
    <SignatureProperties>
      <SignatureProperty Id="idSignatureTime" Target="#idPackageSignature">
        <mdssi:SignatureTime>
          <mdssi:Format>YYYY-MM-DDThh:mm:ssTZD</mdssi:Format>
          <mdssi:Value>2024-11-06T14:04:06Z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>{BA96FB88-9606-4A76-96E0-D7EEB6A93894}</SetupID>
          <SignatureText>Juan Manuel Maldonado</SignatureText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2024-11-06T14:04:06Z</xd:SigningTime>
          <xd:SigningCertificate>
            <xd:Cert>
              <xd:CertDigest>
                <DigestMethod Algorithm="http://www.w3.org/2000/09/xmldsig#sha1"/>
                <DigestValue>DajwHOV05XlLmf11tiZ3xxQxzwE=</DigestValue>
              </xd:CertDigest>
              <xd:IssuerSerial>
                <X509IssuerName>CN=CA-DOCUMENTA S.A., SERIALNUMBER=RUC80050172-1, O=DOCUMENTA S.A., C=PY</X509IssuerName>
                <X509SerialNumber>205295427532888950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  <Object Id="idValidSigLnImg">AQAAAGwAAAAAAAAAAAAAAP8AAAB/AAAAAAAAAAAAAAAvGQAAkQwAACBFTUYAAAEAL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QAYQBoAG8AbQBh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MAAAAEAAAA9wAAABEAAAAlAAAADAAAAAEAAABUAAAAhAAAAMQAAAAEAAAA9QAAABAAAAABAAAA0XbJQasKyUHEAAAABAAAAAkAAABMAAAAAAAAAAAAAAAAAAAA//////////9gAAAANgAvADEAMQAvADIAMAAyADQA9PA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NQAAANQAAABHAAAAKQAAADUAAACsAAAAEwAAACEA8AAAAAAAAAAAAAAAgD8AAAAAAAAAAAAAgD8AAAAAAAAAAAAAAAAAAAAAAAAAAAAAAAAAAAAAAAAAACUAAAAMAAAAAAAAgCgAAAAMAAAABAAAAFIAAABwAQAABAAAAPD///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NQAAANUAAABIAAAAJQAAAAwAAAAEAAAAVAAAAMwAAAAqAAAANQAAANMAAABHAAAAAQAAANF2yUGrCslBKgAAADUAAAAVAAAATAAAAAAAAAAAAAAAAAAAAP//////////eAAAAEoAdQBhAG4AIABNAGEAbgB1AGUAbAAgAE0AYQBsAGQAbwBuAGEAZABvAAAABwAAAAkAAAAIAAAACQAAAAUAAAAMAAAACAAAAAkAAAAJAAAACAAAAAQAAAAFAAAADAAAAAgAAAAEAAAACQAAAAkAAAAJAAAACAAAAAkAAAAJ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CEgAAAAwAAAABAAAAHgAAABgAAAAJAAAAUAAAAPcAAABdAAAAJQAAAAwAAAABAAAAVAAAAOgAAAAKAAAAUAAAAJQAAABcAAAAAQAAANF2yUGrCslBCgAAAFAAAAAaAAAATAAAAAAAAAAAAAAAAAAAAP//////////gAAAAEMALgBQAC4AIABKAHUAYQBuACAATQBhAG4AdQBlAGwAIABNAGEAbABkAG8AbgBhAGQAbwAHAAAABAAAAAYAAAAEAAAAAwAAAAUAAAAGAAAABgAAAAYAAAADAAAACAAAAAYAAAAGAAAABgAAAAYAAAACAAAAAwAAAAgAAAAGAAAAAgAAAAYAAAAGAAAABgAAAAYAAAAG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KwAAAAKAAAAYAAAAF4AAABsAAAAAQAAANF2yUGrCslBCgAAAGAAAAAQAAAATAAAAAAAAAAAAAAAAAAAAP//////////bAAAAEMAbwBuAHQAYQBkAG8AcgAgAEcAZQBuAGUAcgBhAGwABwAAAAYAAAAGAAAABAAAAAYAAAAGAAAABgAAAAQAAAADAAAABwAAAAYAAAAGAAAABgAAAAQAAAAGAAAAAgAAAEsAAABAAAAAMAAAAAUAAAAgAAAAAQAAAAEAAAAQAAAAAAAAAAAAAAAAAQAAgAAAAAAAAAAAAAAAAAEAAIAAAAAlAAAADAAAAAIAAAAnAAAAGAAAAAUAAAAAAAAA////AAAAAAAlAAAADAAAAAUAAABMAAAAZAAAAAkAAABwAAAA9AAAAHwAAAAJAAAAcAAAAOwAAAANAAAAIQDwAAAAAAAAAAAAAACAPwAAAAAAAAAAAACAPwAAAAAAAAAAAAAAAAAAAAAAAAAAAAAAAAAAAAAAAAAAJQAAAAwAAAAAAACAKAAAAAwAAAAFAAAAJQAAAAwAAAABAAAAGAAAAAwAAAAAAAACEgAAAAwAAAABAAAAFgAAAAwAAAAAAAAAVAAAADwBAAAKAAAAcAAAAPMAAAB8AAAAAQAAANF2yUGrCslBCgAAAHAAAAAoAAAATAAAAAQAAAAJAAAAcAAAAPUAAAB9AAAAnAAAAEYAaQByAG0AYQBkAG8AIABwAG8AcgA6ACAASgBVAEEATgAgAE0AQQBOAFUARQBMACAATQBBAEwARABPAE4AQQBEAE8AIABBAEQAUgBJAFoABgAAAAIAAAAEAAAACAAAAAYAAAAGAAAABgAAAAMAAAAGAAAABgAAAAQAAAAEAAAAAwAAAAUAAAAHAAAABwAAAAcAAAADAAAACAAAAAcAAAAHAAAABwAAAAYAAAAFAAAAAwAAAAgAAAAHAAAABQAAAAcAAAAIAAAABwAAAAcAAAAHAAAACAAAAAMAAAAHAAAABwAAAAcAAAAEAAAABgAAABYAAAAMAAAAAAAAACUAAAAMAAAAAgAAAA4AAAAUAAAAAAAAABAAAAAUAAAA</Object>
  <Object Id="idInvalidSigLnImg">AQAAAGwAAAAAAAAAAAAAAP8AAAB/AAAAAAAAAAAAAAAvGQAAkQwAACBFTUYAAAEAzB8AALA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J0gg4OD2kAZ26Nu93o/9jA/9jA/9jA/93L/+zd/+7gyMr9aoH/W3j/X3z/lJ3GLy8wAABAQEB2jZnjwKugcFCpfWLSsJ367+b/+PBgeP97jv/b3P+tuP9ZfP9teq14ADk5Ob3j7/nt3uXe0t/WzvDn5pyq/I2e/4KT/Ozl9v/u5uXs6JGhzWt6x2UABwcHjrHD0evxQbrjJqfQhs3epLn3pLP67OXt/+zg/+fZwMfEhpypSUpKMQAAAACly9y86PYtvOk7w+1TvNvo7Oz/9PD/7uf/6OD/5tnDz89vj5sXGBg0AAAAAKXL3Nnx+GLJ6i266VvI6Ovv7//08P/v4P/r4P/o3cPR02mImwECAmkAAAAAmLzE+f392fD4vOf21PL5+vz6//36//Dp/+3g/+Xbs7y/ZISVAQICbgAAAACt2ueEpq2hx9CZw9B2mq295fPJ8v+Cnaqx0t9whJSStsRtjKEBAgImAHCYsHSaspCowIKhsoKhspCowGaMpGCIoImiuW2LnZCowGuIm1BwgAECAmUAJwAAABgAAAABAAAAAAAAAP///wAAAAAAJQAAAAwAAAABAAAATAAAAGQAAAAiAAAABAAAAGsAAAAQAAAAIgAAAAQAAABKAAAADQAAACEA8AAAAAAAAAAAAAAAgD8AAAAAAAAAAAAAgD8AAAAAAAAAAAAAAAAAAAAAAAAAAAAAAAAAAAAAAAAAACUAAAAMAAAAAAAAgCgAAAAMAAAAAQAAAFIAAABwAQAAAQAAAPX///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GwAAAARAAAAJQAAAAwAAAABAAAAVAAAAKgAAAAjAAAABAAAAGoAAAAQAAAAAQAAANF2yUGrCslBIwAAAAQAAAAPAAAATAAAAAAAAAAAAAAAAAAAAP//////////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rAAAABMAAAAhAPAAAAAAAAAAAAAAAIA/AAAAAAAAAAAAAIA/AAAAAAAAAAAAAAAAAAAAAAAAAAAAAAAAAAAAAAAAAAAlAAAADAAAAAAAAIAoAAAADAAAAAQAAABSAAAAcAEAAAQAAADw////AAAAAAAAAAAAAAAAkAEAAAAAAAEAAAAAdABhAGgAbwBtAG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UAAADVAAAASAAAACUAAAAMAAAABAAAAFQAAADMAAAAKgAAADUAAADTAAAARwAAAAEAAADRdslBqwrJQSoAAAA1AAAAFQAAAEwAAAAAAAAAAAAAAAAAAAD//////////3gAAABKAHUAYQBuACAATQBhAG4AdQBlAGwAIABNAGEAbABkAG8AbgBhAGQAbwAAAAcAAAAJAAAACAAAAAkAAAAFAAAADAAAAAgAAAAJAAAACQAAAAgAAAAEAAAABQAAAAwAAAAIAAAABAAAAAkAAAAJAAAACQAAAAgAAAAJ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oAAAACgAAAFAAAACUAAAAXAAAAAEAAADRdslBqwrJQQoAAABQAAAAGgAAAEwAAAAAAAAAAAAAAAAAAAD//////////4AAAABDAC4AUAAuACAASgB1AGEAbgAgAE0AYQBuAHUAZQBsACAATQBhAGwAZABvAG4AYQBkAG8ABwAAAAQAAAAGAAAABAAAAAMAAAAFAAAABgAAAAYAAAAGAAAAAwAAAAgAAAAGAAAABgAAAAYAAAAGAAAAAgAAAAMAAAAIAAAABgAAAAIAAAAGAAAABgAAAAYAAAAGAAAABg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sAAAACgAAAGAAAABeAAAAbAAAAAEAAADRdslBqwrJQQoAAABgAAAAEAAAAEwAAAAAAAAAAAAAAAAAAAD//////////2wAAABDAG8AbgB0AGEAZABvAHIAIABHAGUAbgBlAHIAYQBsAAcAAAAGAAAABgAAAAQAAAAGAAAABgAAAAYAAAAEAAAAAwAAAAcAAAAGAAAABgAAAAYAAAAEAAAABgAAAAIAAABLAAAAQAAAADAAAAAFAAAAIAAAAAEAAAABAAAAEAAAAAAAAAAAAAAAAAEAAIAAAAAAAAAAAAAAAAABAACAAAAAJQAAAAwAAAACAAAAJwAAABgAAAAFAAAAAAAAAP///wAAAAAAJQAAAAwAAAAFAAAATAAAAGQAAAAJAAAAcAAAAPQAAAB8AAAACQAAAHAAAADsAAAADQAAACEA8AAAAAAAAAAAAAAAgD8AAAAAAAAAAAAAgD8AAAAAAAAAAAAAAAAAAAAAAAAAAAAAAAAAAAAAAAAAACUAAAAMAAAAAAAAgCgAAAAMAAAABQAAACUAAAAMAAAAAQAAABgAAAAMAAAAAAAAAhIAAAAMAAAAAQAAABYAAAAMAAAAAAAAAFQAAAA8AQAACgAAAHAAAADzAAAAfAAAAAEAAADRdslBqwrJQQoAAABwAAAAKAAAAEwAAAAEAAAACQAAAHAAAAD1AAAAfQAAAJwAAABGAGkAcgBtAGEAZABvACAAcABvAHIAOgAgAEoAVQBBAE4AIABNAEEATgBVAEUATAAgAE0AQQBMAEQATwBOAEEARABPACAAQQBEAFIASQBaAAYAAAACAAAABAAAAAgAAAAGAAAABgAAAAYAAAADAAAABgAAAAYAAAAEAAAABAAAAAMAAAAFAAAABwAAAAcAAAAHAAAAAwAAAAgAAAAHAAAABwAAAAcAAAAGAAAABQAAAAMAAAAIAAAABwAAAAUAAAAHAAAACAAAAAcAAAAHAAAABwAAAAgAAAADAAAABwAAAAcAAAAHAAAABAAAAAYAAAAWAAAADAAAAAAAAAAlAAAADAAAAAIAAAAOAAAAFAAAAAAAAAAQAAAAFAAAAA==</Object>
</Signature>
</file>

<file path=_xmlsignatures/sig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FoHRelpJ2+KLXxrsdCd/LL5bY18=</DigestValue>
    </Reference>
    <Reference URI="#idOfficeObject" Type="http://www.w3.org/2000/09/xmldsig#Object">
      <DigestMethod Algorithm="http://www.w3.org/2000/09/xmldsig#sha1"/>
      <DigestValue>qm95kCcr1XwkWkUiVcnBBvYzVnM=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sV45PcszY+kXeKTbvmU+X5C3bng=</DigestValue>
    </Reference>
    <Reference URI="#idValidSigLnImg" Type="http://www.w3.org/2000/09/xmldsig#Object">
      <DigestMethod Algorithm="http://www.w3.org/2000/09/xmldsig#sha1"/>
      <DigestValue>t/B1IW9DQ4L16xacbE+xNWe3Nc0=</DigestValue>
    </Reference>
    <Reference URI="#idInvalidSigLnImg" Type="http://www.w3.org/2000/09/xmldsig#Object">
      <DigestMethod Algorithm="http://www.w3.org/2000/09/xmldsig#sha1"/>
      <DigestValue>Sa9Gb2LVLg4tGzkbNqa7vjIeL3s=</DigestValue>
    </Reference>
  </SignedInfo>
  <SignatureValue>cJPoO4EANRGj0YROEPFyUI3RZLYWrSW0t612pNZRYbVIpNYSAQSCPGKMexdHi7vaaVvVJoP1UkaO
AvehvxK2sAuZ6bVOR7f8o8GNj6s3BrohjuK+IOkq4mS6RRM4iH+RlpH7sg6/nX/xB4fUuTBvWl3y
S07sw1BKoyxNcfsdF4ApZ17i3yK3CAsORRHEoEWNlwoGnxfB8uC7MRHDkCfSENJZzsXZ8lYe6JjS
uqQAH1qW2AUg9BzttiW1e2k4v5r05q4BPU6Rrtvuco+z1HJdr7as+kA6c2JtFOiZ5m/XvfzCLBir
GG9zTqkJBIZoopHuYEZ10jWk3+Jbd8LTO3ehfA==</SignatureValue>
  <KeyInfo>
    <X509Data>
      <X509Certificate>MIIIjDCCBnSgAwIBAgIIAtlbGogcG3YwDQYJKoZIhvcNAQELBQAwWjEaMBgGA1UEAwwRQ0EtRE9D
VU1FTlRBIFMuQS4xFjAUBgNVBAUTDVJVQzgwMDUwMTcyLTExFzAVBgNVBAoMDkRPQ1VNRU5UQSBT
LkEuMQswCQYDVQQGEwJQWTAeFw0yMzA5MTIxOTMwMDBaFw0yNTA5MTExOTMwMDBaMIG7MSQwIgYD
VQQDDBtKVUFOIE1BTlVFTCBNQUxET05BRE8gQURSSVoxEjAQBgNVBAUTCUNJMTUwNTEzOTEUMBIG
A1UEKgwLSlVBTiBNQU5VRUwxGDAWBgNVBAQMD01BTERPTkFETyBBRFJJWjELMAkGA1UECwwCRjIx
NTAzBgNVBAoMLENFUlRJRklDQURPIENVQUxJRklDQURPIERFIEZJUk1BIEVMRUNUUk9OSUNBMQsw
CQYDVQQGEwJQWTCCASIwDQYJKoZIhvcNAQEBBQADggEPADCCAQoCggEBAMebGHjCYPM4JOTIlBET
7eM6M/GE+d4iDSySZ/dzEsnf+NFasqr3e9YJq+RVjKr5TLk5iTISTkgZFp1ejqW1fN630HY9vJEP
tehXdvrkVaJwtGVbEQgiukCcewdnGTY6/88QMGrOk88ns142mHgIttgQCXDHSXZZa2lUfU8S1B9T
SCcD9BhJaoJar8FWb4moigHQDwMRCDlt1iEmy9oa3b58xRYcXCl6faRoEjJxlFQrBxtf2Em4VKDq
rDkuZCEEtBVy9RSmyq1/Yh6Bb/SdIKYaRsxPx9A12KHg/yOOgW85MloUvSBLhLP18zoNEIiisoMp
sbovgCwF274/jP43rx8CAwEAAaOCA/IwggPuMAwGA1UdEwEB/wQCMAAwHwYDVR0jBBgwFoAUoT2F
K83YLJYfOQIMn1M7WNiVC3swgZQGCCsGAQUFBwEBBIGHMIGEMFUGCCsGAQUFBzAChklodHRwczov
L3d3dy5kaWdpdG8uY29tLnB5L3VwbG9hZHMvY2VydGlmaWNhZG8tZG9jdW1lbnRhLXNhLTE1MzUx
MTc3NzEuY3J0MCsGCCsGAQUFBzABhh9odHRwczovL3d3dy5kaWdpdG8uY29tLnB5L29jc3AvMFUG
A1UdEQROMEyBHmpfbWFsZG9uYWRvQHVuaXZlcnNpdGFyaWEuY29vcKQqMCgxJjAkBgNVBA0MHUZJ
Uk1BIEVMRUNUUk9OSUNBIENVQUxJRklDQURBMIIB9QYDVR0gBIIB7DCCAegwggHkBg0rBgEEAYL5
OwEBAQoBMIIB0TAvBggrBgEFBQcCARYjaHR0cHM6Ly93d3cuZGlnaXRvLmNvbS5weS9kZXNjYXJn
YXMwggGcBggrBgEFBQcCAjCCAY4eggGKAEMAZQByAHQAaQBmAGkAYwBhAGQAbwAgAGMAdQBhAGwA
aQBmAGkAYwBhAGQAbwAgAGQAZQAgAGYAaQByAG0AYQAgAGUAbABlAGMAdAByAPMAbgBpAGMAYQAg
AHQAaQBwAG8AIABGADIAIAAoAGMAbABhAHYAZQBzACAAZQBuACAAZABpAHMAcABvAHMAaQB0AGkA
dgBvACAAYwB1AGEAbABpAGYAaQBjAGEAZABvACkALAAgAHMAdQBqAGUAdABhACAAYQAgAGwAYQBz
ACAAYwBvAG4AZABpAGMAaQBvAG4AZQBzACAAZABlACAAdQBzAG8AIABlAHgAcAB1AGUAcwB0AGEA
cwAgAGUAbgAgAGwAYQAgAEQAZQBjAGwAYQByAGEAYwBpAPMAbgAgAGQAZQAgAFAAcgDhAGMAdABp
AGMAYQBzACAAZABlACAAQwBlAHIAdABpAGYAaQBjAGEAYwBpAPMAbgAgAGQAZQAgAEQATwBDAFUA
TQBFAE4AVABBACAAUwAuAEEALjAqBgNVHSUBAf8EIDAeBggrBgEFBQcDAgYIKwYBBQUHAwQGCCsG
AQUFBwMBMHsGA1UdHwR0MHIwNKAyoDCGLmh0dHBzOi8vd3d3LmRpZ2l0by5jb20ucHkvY3JsL2Rv
Y3VtZW50YV9jYS5jcmwwOqA4oDaGNGh0dHBzOi8vd3d3LmRvY3VtZW50YS5jb20ucHkvZGlnaXRv
L2RvY3VtZW50YV9jYS5jcmwwHQYDVR0OBBYEFEl9EWAoyrN3/mc04Yu63/jUMxzwMA4GA1UdDwEB
/wQEAwIF4DANBgkqhkiG9w0BAQsFAAOCAgEAr3sUSflT2nSjceHygusK150r/vUB2MV3YehTu4Iw
pFN0ej6hXLRTqqwN7rSrXx7/nlDqReVlecaCvLjq1YlkwzmZiYlZLm8R69GL9U3+mI2Te3VcGNpZ
IeIqNe8FPNxSS+jLp8mmqpQUj45sfQQVukZpqG54+RBEoscYDDibptm2eDuGrC8iy9bz3KVc0Vwj
YXZG2OreIC5gaBEOj1IOMh70cUPysg1KDpP7ed5vAtLnvF/u/840lANgbSY/8JmMI83a15993Ra4
lfWjLjRDGYUlEG8Sgh8K1DvZREkeOEO0XvSMy2AOgIg6YDEoIF6Gh6jkHIuXsuPqnWD10FZqxkQM
/ZMXZ1orYw1Hie12nZut+FhPGOCLOIVNdGPjUnKriCeLhKhhWVuTQeCZeMd9E6TXnP4ta1oMGArZ
/wbe6FF/9L9TQc8wqgaY0xx/S2/ng1BxSYWo3tr6oJgQc/nKlVXNZypR/TedCsZBFFxI2mRzGdSN
nNdDZoFQJfVLHEWHjXExml+38gx4aFDl5uxlk1L3HQiLPRqUNwrHxMSKZxFMJuRJtYb586n9hq5V
3dGMcmYzfqQHk4r+ZNWvgqZaQGHGHsNZ+uCJs8iER4l9iK+6VxVEYS3Y6N2tDkFHxd7EvRAj54IV
peKs5sPify8gwy+MfIs4HxtulCpmFcOfrdo=</X509Certificate>
    </X509Data>
  </KeyInfo>
  <Object xmlns:mdssi="http://schemas.openxmlformats.org/package/2006/digital-signature" Id="idPackageObject">
    <Manifest>
      <Reference URI="/xl/media/image5.emf?ContentType=image/x-emf">
        <DigestMethod Algorithm="http://www.w3.org/2000/09/xmldsig#sha1"/>
        <DigestValue>iokSmMvAfcI5eI91Fg8T4PthRlA=</DigestValue>
      </Reference>
      <Reference URI="/xl/drawings/vmlDrawing3.vml?ContentType=application/vnd.openxmlformats-officedocument.vmlDrawing">
        <DigestMethod Algorithm="http://www.w3.org/2000/09/xmldsig#sha1"/>
        <DigestValue>oP87i4ThSWlST5r1ahhvagx8SGg=</DigestValue>
      </Reference>
      <Reference URI="/xl/drawings/vmlDrawing2.vml?ContentType=application/vnd.openxmlformats-officedocument.vmlDrawing">
        <DigestMethod Algorithm="http://www.w3.org/2000/09/xmldsig#sha1"/>
        <DigestValue>eWKfn5kxZRKjFxjH9jiSmzhRlfE=</DigestValue>
      </Reference>
      <Reference URI="/xl/drawings/drawing3.xml?ContentType=application/vnd.openxmlformats-officedocument.drawing+xml">
        <DigestMethod Algorithm="http://www.w3.org/2000/09/xmldsig#sha1"/>
        <DigestValue>ZkXg8eczayLa/kX2dkyBTNSv78Q=</DigestValue>
      </Reference>
      <Reference URI="/xl/drawings/drawing2.xml?ContentType=application/vnd.openxmlformats-officedocument.drawing+xml">
        <DigestMethod Algorithm="http://www.w3.org/2000/09/xmldsig#sha1"/>
        <DigestValue>yrrfp4feLrFE04wJ5nkBvwGJbJo=</DigestValue>
      </Reference>
      <Reference URI="/xl/media/image3.emf?ContentType=image/x-emf">
        <DigestMethod Algorithm="http://www.w3.org/2000/09/xmldsig#sha1"/>
        <DigestValue>JaBLFDkEJjMFjZBTLS8WaTe4B7w=</DigestValue>
      </Reference>
      <Reference URI="/xl/worksheets/sheet5.xml?ContentType=application/vnd.openxmlformats-officedocument.spreadsheetml.worksheet+xml">
        <DigestMethod Algorithm="http://www.w3.org/2000/09/xmldsig#sha1"/>
        <DigestValue>KbxWTnxYBYcSh/uDEtbIloV8xq0=</DigestValue>
      </Reference>
      <Reference URI="/xl/media/image11.emf?ContentType=image/x-emf">
        <DigestMethod Algorithm="http://www.w3.org/2000/09/xmldsig#sha1"/>
        <DigestValue>DGTF3CGU7eRDkhjzOIAadC44VWQ=</DigestValue>
      </Reference>
      <Reference URI="/xl/media/image10.emf?ContentType=image/x-emf">
        <DigestMethod Algorithm="http://www.w3.org/2000/09/xmldsig#sha1"/>
        <DigestValue>1kwjqE0QvF+CWuXMPXzCWPsBU34=</DigestValue>
      </Reference>
      <Reference URI="/xl/media/image2.emf?ContentType=image/x-emf">
        <DigestMethod Algorithm="http://www.w3.org/2000/09/xmldsig#sha1"/>
        <DigestValue>jiwocHjeBlM/ZFquv7Xjey/uHfo=</DigestValue>
      </Reference>
      <Reference URI="/xl/media/image1.png?ContentType=image/png">
        <DigestMethod Algorithm="http://www.w3.org/2000/09/xmldsig#sha1"/>
        <DigestValue>q8r+PApWYNy0POjwgE/+cNgSu5U=</DigestValue>
      </Reference>
      <Reference URI="/xl/drawings/drawing1.xml?ContentType=application/vnd.openxmlformats-officedocument.drawing+xml">
        <DigestMethod Algorithm="http://www.w3.org/2000/09/xmldsig#sha1"/>
        <DigestValue>7aGy/EUBmYvc9EmxxP4QKNcOyzU=</DigestValue>
      </Reference>
      <Reference URI="/xl/sharedStrings.xml?ContentType=application/vnd.openxmlformats-officedocument.spreadsheetml.sharedStrings+xml">
        <DigestMethod Algorithm="http://www.w3.org/2000/09/xmldsig#sha1"/>
        <DigestValue>+/fDA68l4yylN3LZETIzaeZDSoE=</DigestValue>
      </Reference>
      <Reference URI="/xl/styles.xml?ContentType=application/vnd.openxmlformats-officedocument.spreadsheetml.styles+xml">
        <DigestMethod Algorithm="http://www.w3.org/2000/09/xmldsig#sha1"/>
        <DigestValue>VpGbPexTy7+nkDYbr2N7Mz/CoLw=</DigestValue>
      </Reference>
      <Reference URI="/xl/theme/theme1.xml?ContentType=application/vnd.openxmlformats-officedocument.theme+xml">
        <DigestMethod Algorithm="http://www.w3.org/2000/09/xmldsig#sha1"/>
        <DigestValue>Tld3aj+4DD23YsyUBfvG1ZkZNEU=</DigestValue>
      </Reference>
      <Reference URI="/xl/media/image7.emf?ContentType=image/x-emf">
        <DigestMethod Algorithm="http://www.w3.org/2000/09/xmldsig#sha1"/>
        <DigestValue>9YxK/0vASveCnZCBksQU8xuRXd0=</DigestValue>
      </Reference>
      <Reference URI="/xl/drawings/vmlDrawing1.vml?ContentType=application/vnd.openxmlformats-officedocument.vmlDrawing">
        <DigestMethod Algorithm="http://www.w3.org/2000/09/xmldsig#sha1"/>
        <DigestValue>vHa41/gTFh6TR+ThW64hvgh+ZpE=</DigestValue>
      </Reference>
      <Reference URI="/xl/media/image4.emf?ContentType=image/x-emf">
        <DigestMethod Algorithm="http://www.w3.org/2000/09/xmldsig#sha1"/>
        <DigestValue>brVKgoz1lQ+tPLoSJDO3kAoqbNk=</DigestValue>
      </Reference>
      <Reference URI="/xl/media/image6.emf?ContentType=image/x-emf">
        <DigestMethod Algorithm="http://www.w3.org/2000/09/xmldsig#sha1"/>
        <DigestValue>3jhmjZRRc+T2ZcISxIJtGkjKrOQ=</DigestValue>
      </Reference>
      <Reference URI="/xl/media/image8.emf?ContentType=image/x-emf">
        <DigestMethod Algorithm="http://www.w3.org/2000/09/xmldsig#sha1"/>
        <DigestValue>k3CA6GgzJGvSZ9uURP7sUJOXFuI=</DigestValue>
      </Reference>
      <Reference URI="/xl/worksheets/sheet3.xml?ContentType=application/vnd.openxmlformats-officedocument.spreadsheetml.worksheet+xml">
        <DigestMethod Algorithm="http://www.w3.org/2000/09/xmldsig#sha1"/>
        <DigestValue>5hWNhbBIzBjO0YZXZ4Cfm5s4YlM=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sheets/sheet2.xml?ContentType=application/vnd.openxmlformats-officedocument.spreadsheetml.worksheet+xml">
        <DigestMethod Algorithm="http://www.w3.org/2000/09/xmldsig#sha1"/>
        <DigestValue>/iw5kAkZren8+tC+GxlKnabrX0k=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sheets/sheet4.xml?ContentType=application/vnd.openxmlformats-officedocument.spreadsheetml.worksheet+xml">
        <DigestMethod Algorithm="http://www.w3.org/2000/09/xmldsig#sha1"/>
        <DigestValue>tDTNEValzwqvW7W6FDKOFM4xNmQ=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jtcvtVh7ak5y77cORiwME6Yo8mQ=</DigestValue>
      </Reference>
      <Reference URI="/xl/workbook.xml?ContentType=application/vnd.openxmlformats-officedocument.spreadsheetml.sheet.main+xml">
        <DigestMethod Algorithm="http://www.w3.org/2000/09/xmldsig#sha1"/>
        <DigestValue>wXEQr+YDEiXejZI1nIsGtrT9HuA=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jtcvtVh7ak5y77cORiwME6Yo8mQ=</DigestValue>
      </Reference>
      <Reference URI="/xl/drawings/vmlDrawing5.vml?ContentType=application/vnd.openxmlformats-officedocument.vmlDrawing">
        <DigestMethod Algorithm="http://www.w3.org/2000/09/xmldsig#sha1"/>
        <DigestValue>IuSL7EJG4t92DGnUrdjhidnAghI=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jtcvtVh7ak5y77cORiwME6Yo8mQ=</DigestValue>
      </Reference>
      <Reference URI="/xl/drawings/vmlDrawing4.vml?ContentType=application/vnd.openxmlformats-officedocument.vmlDrawing">
        <DigestMethod Algorithm="http://www.w3.org/2000/09/xmldsig#sha1"/>
        <DigestValue>fQQ8cLfgczOldIMTGFwKLNOl1WY=</DigestValue>
      </Reference>
      <Reference URI="/xl/media/image9.emf?ContentType=image/x-emf">
        <DigestMethod Algorithm="http://www.w3.org/2000/09/xmldsig#sha1"/>
        <DigestValue>wTPXlyR2ca7E4/Nzy1Rcy9b2kVg=</DigestValue>
      </Reference>
      <Reference URI="/xl/worksheets/sheet1.xml?ContentType=application/vnd.openxmlformats-officedocument.spreadsheetml.worksheet+xml">
        <DigestMethod Algorithm="http://www.w3.org/2000/09/xmldsig#sha1"/>
        <DigestValue>b1QdNTA47eQN52HqQNx0lc34pow=</DigestValue>
      </Reference>
      <Reference URI="/xl/calcChain.xml?ContentType=application/vnd.openxmlformats-officedocument.spreadsheetml.calcChain+xml">
        <DigestMethod Algorithm="http://www.w3.org/2000/09/xmldsig#sha1"/>
        <DigestValue>Fpo9wDspkJL8MeBelwpP4qcTJ38=</DigestValue>
      </Reference>
      <Reference URI="/xl/drawings/drawing5.xml?ContentType=application/vnd.openxmlformats-officedocument.drawing+xml">
        <DigestMethod Algorithm="http://www.w3.org/2000/09/xmldsig#sha1"/>
        <DigestValue>TvUK70zJ9ahUCTyGnwep8J+0LGU=</DigestValue>
      </Reference>
      <Reference URI="/xl/drawings/drawing4.xml?ContentType=application/vnd.openxmlformats-officedocument.drawing+xml">
        <DigestMethod Algorithm="http://www.w3.org/2000/09/xmldsig#sha1"/>
        <DigestValue>UngdKymHgj31nM/F+uKAfcinDZE=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G8ATp96O3avXkeX3i/ycMkV8UoI=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93ttjkZcZ47CFRgYhdw+aO2N2Z8=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/8mzgdsVLGqnLqDKILvCMSxh90Q=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+FpPXgus+611/XKY65/Uz4CrKYM=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v5SIczgoQ722HmWcZhkKZUIEvmw=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HHP1PxnJuoHcFzKlL6wYFY5Ud6c=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VHwmFXlD+enx1SPo9gQwERMHEZg=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o8scOaNpo787+kth4/wuY81Wkw4=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neG1mA4FH5D5YCfQV+UKzElnBNA=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VHwmFXlD+enx1SPo9gQwERMHEZg=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D4YddJbSVFIG4f45ddAiW+J8oL8=</DigestValue>
      </Reference>
    </Manifest>
    <SignatureProperties>
      <SignatureProperty Id="idSignatureTime" Target="#idPackageSignature">
        <mdssi:SignatureTime>
          <mdssi:Format>YYYY-MM-DDThh:mm:ssTZD</mdssi:Format>
          <mdssi:Value>2024-11-06T14:04:48Z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>{7403A375-7679-499F-A984-C23FC950DFC1}</SetupID>
          <SignatureText>Juan Manuel Maldonado</SignatureText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2024-11-06T14:04:48Z</xd:SigningTime>
          <xd:SigningCertificate>
            <xd:Cert>
              <xd:CertDigest>
                <DigestMethod Algorithm="http://www.w3.org/2000/09/xmldsig#sha1"/>
                <DigestValue>DajwHOV05XlLmf11tiZ3xxQxzwE=</DigestValue>
              </xd:CertDigest>
              <xd:IssuerSerial>
                <X509IssuerName>CN=CA-DOCUMENTA S.A., SERIALNUMBER=RUC80050172-1, O=DOCUMENTA S.A., C=PY</X509IssuerName>
                <X509SerialNumber>205295427532888950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  <Object Id="idValidSigLnImg">AQAAAGwAAAAAAAAAAAAAAP8AAAB/AAAAAAAAAAAAAAAvGQAAkQwAACBFTUYAAAEAL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QAYQBoAG8AbQBh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NQAAANQAAABHAAAAKQAAADUAAACsAAAAEwAAACEA8AAAAAAAAAAAAAAAgD8AAAAAAAAAAAAAgD8AAAAAAAAAAAAAAAAAAAAAAAAAAAAAAAAAAAAAAAAAACUAAAAMAAAAAAAAgCgAAAAMAAAABAAAAFIAAABwAQAABAAAAPD///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NQAAANUAAABIAAAAJQAAAAwAAAAEAAAAVAAAAMwAAAAqAAAANQAAANMAAABHAAAAAQAAANF2yUGrCslBKgAAADUAAAAVAAAATAAAAAAAAAAAAAAAAAAAAP//////////eAAAAEoAdQBhAG4AIABNAGEAbgB1AGUAbAAgAE0AYQBsAGQAbwBuAGEAZABvAAAABwAAAAkAAAAIAAAACQAAAAUAAAAMAAAACAAAAAkAAAAJAAAACAAAAAQAAAAFAAAADAAAAAgAAAAEAAAACQAAAAkAAAAJAAAACAAAAAkAAAAJ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CEgAAAAwAAAABAAAAHgAAABgAAAAJAAAAUAAAAPcAAABdAAAAJQAAAAwAAAABAAAAVAAAAOgAAAAKAAAAUAAAAJQAAABcAAAAAQAAANF2yUGrCslBCgAAAFAAAAAaAAAATAAAAAAAAAAAAAAAAAAAAP//////////gAAAAEMALgBQAC4AIABKAHUAYQBuACAATQBhAG4AdQBlAGwAIABNAGEAbABkAG8AbgBhAGQAbwAHAAAABAAAAAYAAAAEAAAAAwAAAAUAAAAGAAAABgAAAAYAAAADAAAACAAAAAYAAAAGAAAABgAAAAYAAAACAAAAAwAAAAgAAAAGAAAAAgAAAAYAAAAGAAAABgAAAAYAAAAG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KwAAAAKAAAAYAAAAF4AAABsAAAAAQAAANF2yUGrCslBCgAAAGAAAAAQAAAATAAAAAAAAAAAAAAAAAAAAP//////////bAAAAEMAbwBuAHQAYQBkAG8AcgAgAEcAZQBuAGUAcgBhAGwABwAAAAYAAAAGAAAABAAAAAYAAAAGAAAABgAAAAQAAAADAAAABwAAAAYAAAAGAAAABgAAAAQAAAAGAAAAAgAAAEsAAABAAAAAMAAAAAUAAAAgAAAAAQAAAAEAAAAQAAAAAAAAAAAAAAAAAQAAgAAAAAAAAAAAAAAAAAEAAIAAAAAlAAAADAAAAAIAAAAnAAAAGAAAAAUAAAAAAAAA////AAAAAAAlAAAADAAAAAUAAABMAAAAZAAAAAkAAABwAAAA9AAAAHwAAAAJAAAAcAAAAOwAAAANAAAAIQDwAAAAAAAAAAAAAACAPwAAAAAAAAAAAACAPwAAAAAAAAAAAAAAAAAAAAAAAAAAAAAAAAAAAAAAAAAAJQAAAAwAAAAAAACAKAAAAAwAAAAFAAAAJQAAAAwAAAABAAAAGAAAAAwAAAAAAAACEgAAAAwAAAABAAAAFgAAAAwAAAAAAAAAVAAAADwBAAAKAAAAcAAAAPMAAAB8AAAAAQAAANF2yUGrCslBCgAAAHAAAAAoAAAATAAAAAQAAAAJAAAAcAAAAPUAAAB9AAAAnAAAAEYAaQByAG0AYQBkAG8AIABwAG8AcgA6ACAASgBVAEEATgAgAE0AQQBOAFUARQBMACAATQBBAEwARABPAE4AQQBEAE8AIABBAEQAUgBJAFoABgAAAAIAAAAEAAAACAAAAAYAAAAGAAAABgAAAAMAAAAGAAAABgAAAAQAAAAEAAAAAwAAAAUAAAAHAAAABwAAAAcAAAADAAAACAAAAAcAAAAHAAAABwAAAAYAAAAFAAAAAwAAAAgAAAAHAAAABQAAAAcAAAAIAAAABwAAAAcAAAAHAAAACAAAAAMAAAAHAAAABwAAAAcAAAAEAAAABgAAABYAAAAMAAAAAAAAACUAAAAMAAAAAgAAAA4AAAAUAAAAAAAAABAAAAAUAAAA</Object>
  <Object Id="idInvalidSigLnImg">AQAAAGwAAAAAAAAAAAAAAP8AAAB/AAAAAAAAAAAAAAAvGQAAkQwAACBFTUYAAAEAzB8AALA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J0gg4OD2kAZ26Nu93o/9jA/9jA/9jA/93L/+zd/+7gyMr9aoH/W3j/X3z/lJ3GLy8wAABAQEB2jZnjwKugcFCpfWLSsJ367+b/+PBgeP97jv/b3P+tuP9ZfP9teq14ADk5Ob3j7/nt3uXe0t/WzvDn5pyq/I2e/4KT/Ozl9v/u5uXs6JGhzWt6x2UABwcHjrHD0evxQbrjJqfQhs3epLn3pLP67OXt/+zg/+fZwMfEhpypSUpKMQAAAACly9y86PYtvOk7w+1TvNvo7Oz/9PD/7uf/6OD/5tnDz89vj5sXGBg0AAAAAKXL3Nnx+GLJ6i266VvI6Ovv7//08P/v4P/r4P/o3cPR02mImwECAmkAAAAAmLzE+f392fD4vOf21PL5+vz6//36//Dp/+3g/+Xbs7y/ZISVAQICbgAAAACt2ueEpq2hx9CZw9B2mq295fPJ8v+Cnaqx0t9whJSStsRtjKEBAgImAHCYsHSaspCowIKhsoKhspCowGaMpGCIoImiuW2LnZCowGuIm1BwgAECAmUAJwAAABgAAAABAAAAAAAAAP///wAAAAAAJQAAAAwAAAABAAAATAAAAGQAAAAiAAAABAAAAGsAAAAQAAAAIgAAAAQAAABKAAAADQAAACEA8AAAAAAAAAAAAAAAgD8AAAAAAAAAAAAAgD8AAAAAAAAAAAAAAAAAAAAAAAAAAAAAAAAAAAAAAAAAACUAAAAMAAAAAAAAgCgAAAAMAAAAAQAAAFIAAABwAQAAAQAAAPX///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GwAAAARAAAAJQAAAAwAAAABAAAAVAAAAKgAAAAjAAAABAAAAGoAAAAQAAAAAQAAANF2yUGrCslBIwAAAAQAAAAPAAAATAAAAAAAAAAAAAAAAAAAAP//////////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rAAAABMAAAAhAPAAAAAAAAAAAAAAAIA/AAAAAAAAAAAAAIA/AAAAAAAAAAAAAAAAAAAAAAAAAAAAAAAAAAAAAAAAAAAlAAAADAAAAAAAAIAoAAAADAAAAAQAAABSAAAAcAEAAAQAAADw////AAAAAAAAAAAAAAAAkAEAAAAAAAEAAAAAdABhAGgAbwBtAG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UAAADVAAAASAAAACUAAAAMAAAABAAAAFQAAADMAAAAKgAAADUAAADTAAAARwAAAAEAAADRdslBqwrJQSoAAAA1AAAAFQAAAEwAAAAAAAAAAAAAAAAAAAD//////////3gAAABKAHUAYQBuACAATQBhAG4AdQBlAGwAIABNAGEAbABkAG8AbgBhAGQAbwAAAAcAAAAJAAAACAAAAAkAAAAFAAAADAAAAAgAAAAJAAAACQAAAAgAAAAEAAAABQAAAAwAAAAIAAAABAAAAAkAAAAJAAAACQAAAAgAAAAJ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oAAAACgAAAFAAAACUAAAAXAAAAAEAAADRdslBqwrJQQoAAABQAAAAGgAAAEwAAAAAAAAAAAAAAAAAAAD//////////4AAAABDAC4AUAAuACAASgB1AGEAbgAgAE0AYQBuAHUAZQBsACAATQBhAGwAZABvAG4AYQBkAG8ABwAAAAQAAAAGAAAABAAAAAMAAAAFAAAABgAAAAYAAAAGAAAAAwAAAAgAAAAGAAAABgAAAAYAAAAGAAAAAgAAAAMAAAAIAAAABgAAAAIAAAAGAAAABgAAAAYAAAAGAAAABg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sAAAACgAAAGAAAABeAAAAbAAAAAEAAADRdslBqwrJQQoAAABgAAAAEAAAAEwAAAAAAAAAAAAAAAAAAAD//////////2wAAABDAG8AbgB0AGEAZABvAHIAIABHAGUAbgBlAHIAYQBsAAcAAAAGAAAABgAAAAQAAAAGAAAABgAAAAYAAAAEAAAAAwAAAAcAAAAGAAAABgAAAAYAAAAEAAAABgAAAAIAAABLAAAAQAAAADAAAAAFAAAAIAAAAAEAAAABAAAAEAAAAAAAAAAAAAAAAAEAAIAAAAAAAAAAAAAAAAABAACAAAAAJQAAAAwAAAACAAAAJwAAABgAAAAFAAAAAAAAAP///wAAAAAAJQAAAAwAAAAFAAAATAAAAGQAAAAJAAAAcAAAAPQAAAB8AAAACQAAAHAAAADsAAAADQAAACEA8AAAAAAAAAAAAAAAgD8AAAAAAAAAAAAAgD8AAAAAAAAAAAAAAAAAAAAAAAAAAAAAAAAAAAAAAAAAACUAAAAMAAAAAAAAgCgAAAAMAAAABQAAACUAAAAMAAAAAQAAABgAAAAMAAAAAAAAAhIAAAAMAAAAAQAAABYAAAAMAAAAAAAAAFQAAAA8AQAACgAAAHAAAADzAAAAfAAAAAEAAADRdslBqwrJQQoAAABwAAAAKAAAAEwAAAAEAAAACQAAAHAAAAD1AAAAfQAAAJwAAABGAGkAcgBtAGEAZABvACAAcABvAHIAOgAgAEoAVQBBAE4AIABNAEEATgBVAEUATAAgAE0AQQBMAEQATwBOAEEARABPACAAQQBEAFIASQBaAAYAAAACAAAABAAAAAgAAAAGAAAABgAAAAYAAAADAAAABgAAAAYAAAAEAAAABAAAAAMAAAAFAAAABwAAAAcAAAAHAAAAAwAAAAgAAAAHAAAABwAAAAcAAAAGAAAABQAAAAMAAAAIAAAABwAAAAUAAAAHAAAACAAAAAcAAAAHAAAABwAAAAgAAAADAAAABwAAAAcAAAAHAAAABAAAAAYAAAAWAAAADAAAAAAAAAAlAAAADAAAAAIAAAAOAAAAFAAAAAAAAAAQAAAAFAAAAA==</Object>
</Signature>
</file>

<file path=_xmlsignatures/sig6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UzbpASwOwzTG9CsSoFFYpkFSH0pSsVNgJcyxoJ2l6Tc=</DigestValue>
    </Reference>
    <Reference Type="http://www.w3.org/2000/09/xmldsig#Object" URI="#idOfficeObject">
      <DigestMethod Algorithm="http://www.w3.org/2001/04/xmlenc#sha256"/>
      <DigestValue>+UWh0huPPE+mRR0qtLxdPyFqbYTL4jZgug8cgGx3tXE=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s85rMLtLrmSar0g72KyX+tcoUCR1zPZ1beVQptzUGwY=</DigestValue>
    </Reference>
    <Reference Type="http://www.w3.org/2000/09/xmldsig#Object" URI="#idValidSigLnImg">
      <DigestMethod Algorithm="http://www.w3.org/2001/04/xmlenc#sha256"/>
      <DigestValue>QNmkvQsf2NEi/+4C9Ai7nlsbCzZgBzkbcx7ZjjbpcRc=</DigestValue>
    </Reference>
    <Reference Type="http://www.w3.org/2000/09/xmldsig#Object" URI="#idInvalidSigLnImg">
      <DigestMethod Algorithm="http://www.w3.org/2001/04/xmlenc#sha256"/>
      <DigestValue>C3xfMjQdaecBdW1A2GeGl++d2vVi/q78hF6T/iFUcSk=</DigestValue>
    </Reference>
  </SignedInfo>
  <SignatureValue>ssthxkWkdUuz06rscWjPAnVphPQy/UYhXT6a1YcX6UhF0PAGZYkMsuEyI7iQE8x/avDrc3s4GpYi
cPU9h06QzB2pHJWVs6wzQcvfLpHL7yX7O4/sZdX7JXSjdxmKXUr+UwAgNQ4M1xFZcPJ3LjQqCsjx
6asHwhjP6Jq/8CvA4N2V5NcBsxlRUhg/QJ4Ae/nVlpAiswjYZjyrFOe1cTOYCKDZC13Puekgn09t
0Eh1oxi3OCkPuPwC7bO10qzz5ZSLjHEoiBOXyp+7u8ymJ3Wy6ofsKp1v46hiRirfBjBLYfMHCdBz
1GLTSH+B3c5Oq8KaV7vafAeLfOHRwLf+6s+SxA==</SignatureValue>
  <KeyInfo>
    <X509Data>
      <X509Certificate>MIIIlDCCBnygAwIBAgIIQ/or+SZBgcMwDQYJKoZIhvcNAQELBQAwWjEaMBgGA1UEAwwRQ0EtRE9DVU1FTlRBIFMuQS4xFjAUBgNVBAUTDVJVQzgwMDUwMTcyLTExFzAVBgNVBAoMDkRPQ1VNRU5UQSBTLkEuMQswCQYDVQQGEwJQWTAeFw0yMzA5MTMxNTM4MDBaFw0yNTA5MTIxNTM4MDBaMIHEMSkwJwYDVQQDDCBDQVJMT1MgQUxCRVJUTyBWRUxBWlFVRVogTVVSRE9DSDERMA8GA1UEBRMIQ0k0MDkwOTExFzAVBgNVBCoMDkNBUkxPUyBBTEJFUlRPMRowGAYDVQQEDBFWRUxBWlFVRVogTVVSRE9DSDELMAkGA1UECwwCRjIxNTAzBgNVBAoMLENFUlRJRklDQURPIENVQUxJRklDQURPIERFIEZJUk1BIEVMRUNUUk9OSUNBMQswCQYDVQQGEwJQWTCCASIwDQYJKoZIhvcNAQEBBQADggEPADCCAQoCggEBAPjI+zVqc8SDL5K7CZJWLYFWd4Nlrm9190qQSKn25gPKbclCpLDsBwN/4XOdCiZwtd1Z4T7r6TRye1ZjvyXT6ASWNopHtOf8evQIN8rBrfioe6WqbdsmsqISVyHmDx62nB+hiSdRqVAdozwQmc8bli1X5tTuvc2XjHeSgd6Ug1tPRbyzpPp9w1W/a707ag/qn7J+6B1fIJ3+H2b/WTnhPGhb3XRhc6YkDxnAnPsxYzoMy/wqAp3P/hp95XDNSntY3KmxBGqZpic74wpQYJ6j2lhC8MmomUum5KWWFAZ6F57TEIWO7yIN2dmdzzbbh4E+2v/3X6ArKeEOMjvezgnW0u8CAwEAAaOCA/EwggPtMAwGA1UdEwEB/wQCMAAwHwYDVR0jBBgwFoAUoT2FK83YLJYfOQIMn1M7WNiVC3swgZQGCCsGAQUFBwEBBIGHMIGEMFUGCCsGAQUFBzAChklodHRwczovL3d3dy5kaWdpdG8uY29tLnB5L3VwbG9hZHMvY2VydGlmaWNhZG8tZG9jdW1lbnRhLXNhLTE1MzUxMTc3NzEuY3J0MCsGCCsGAQUFBzABhh9odHRwczovL3d3dy5kaWdpdG8uY29tLnB5L29jc3AvMFQGA1UdEQRNMEuBHWNhcmxvc2F2ZWxhenF1ZXpt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ET+AMFDciApgnGHBUlbwUPUveLYwDgYDVR0PAQH/BAQDAgXgMA0GCSqGSIb3DQEBCwUAA4ICAQAI+UbeP2Xp4z/tKnyIoZb0wNTDHJrf4Im2rOgPJnL+wLDLFi42WWAcQ+p3Nkas0rkSZAz+PaVVJdteUnHlvvoq5A5lym9xvJq0YFYh3MOoStJ2BHVzOH0NztgJTqrLGJDkGCyeJthawih4Je5Ic53C41zCUtbZm9GV8d6a8RK8NtVsWx/86DcIERHtOi1xL02bvEUblmCajzR97f8uDAarratZ39kCe1I2z0Nuq8Z+VIR1KnKX3vPcfBzO8+XtF4XcoHXJ4BNYhAhMxfuH72XQqYZ8UyVIcq2EehrJcDsEe1voJs1L3loEN1XPDyZXDP7I+ejbZ0vZQKC649qTT1W7zz1NybMyF2OsTebAvYvt40rt4sAJftMqjpIZAOMusLou6Rk30VZUWGWx9wl6Lql2hdOv9bMABgIempcHQZcuIQ4bUgaPV1w2DzP8t1u82/SyoP9HGI3+k/SADedetNkr6FFhO77jSl+Qam8QjtO/hjcuzVMXYLEAI2RdNgjFBoIC+R5TOngJMgg0PrMnDO6g/5I3hd5jLp9iXcDSrvjGqEjzLDmFPmzWRC25xXuWosPOKFcH0Narn9LTNmZSZic9UKZbO7ldpVTfgG5ZHdIHLPPC74REWbDjaPLtL97vU77imjaQPS0GAh4I3ECknMyK0FQO7Y41aszlvBlrSkPd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2024-11-06T17:30:27Z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{56FA30E3-8ECC-4CF2-B41A-80EF42B7603D}</SetupID>
          <SignatureText>Carlos Alberto Velazquez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2024-11-06T17:30:27Z</xd:SigningTime>
          <xd:SigningCertificate>
            <xd:Cert>
              <xd:CertDigest>
                <DigestMethod Algorithm="http://www.w3.org/2001/04/xmlenc#sha256"/>
                <DigestValue>gP8XAeIxAmB/E25FxjWPKBJ0msjFNQ2G5qRkraCdcKw=</DigestValue>
              </xd:CertDigest>
              <xd:IssuerSerial>
                <X509IssuerName>C=PY, O=DOCUMENTA S.A., SERIALNUMBER=RUC80050172-1, CN=CA-DOCUMENTA S.A.</X509IssuerName>
                <X509SerialNumber>4898275893807514051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wBAAB/AAAAAAAAAAAAAACdHQAAkQwAACBFTUYAAAEAGB0AAKo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LQEAAIAAAAAAAAAAAAAAAC0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c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NgAAABIAAAAJQAAAAwAAAAEAAAAVAAAANwAAAAqAAAAMwAAANYAAABHAAAAAQAAANF2yUGrCslBKgAAADMAAAAYAAAATAAAAAAAAAAAAAAAAAAAAP//////////fAAAAEMAYQByAGwAbwBzACAAQQBsAGIAZQByAHQAbwAgAFYAZQBsAGEAegBxAHUAZQB6AAoAAAAIAAAABgAAAAQAAAAJAAAABwAAAAQAAAAKAAAABAAAAAkAAAAIAAAABgAAAAUAAAAJ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  <Object Id="idInvalidSigLnImg">AQAAAGwAAAAAAAAAAAAAACwBAAB/AAAAAAAAAAAAAACdHQAAkQwAACBFTUYAAAEAiCIAALE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LQEAAIAAAAAAAAAAAAAAAC0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C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c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NgAAABIAAAAJQAAAAwAAAAEAAAAVAAAANwAAAAqAAAAMwAAANYAAABHAAAAAQAAANF2yUGrCslBKgAAADMAAAAYAAAATAAAAAAAAAAAAAAAAAAAAP//////////fAAAAEMAYQByAGwAbwBzACAAQQBsAGIAZQByAHQAbwAgAFYAZQBsAGEAegBxAHUAZQB6AAoAAAAIAAAABgAAAAQAAAAJAAAABwAAAAQAAAAKAAAABAAAAAkAAAAIAAAABgAAAAUAAAAJ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</Signature>
</file>

<file path=_xmlsignatures/sig7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gesWTQhpaZi09cE2WqPdS/EvqQRL4DdLMhMPro/bnRg=</DigestValue>
    </Reference>
    <Reference Type="http://www.w3.org/2000/09/xmldsig#Object" URI="#idOfficeObject">
      <DigestMethod Algorithm="http://www.w3.org/2001/04/xmlenc#sha256"/>
      <DigestValue>VpEvRw+En3N4Qw0uIp7tgH5YMiuf3ngr5w2EIJW3E8g=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/KAmjpR8GMdK7mVwkJxi7tqFId63luqcU2cwwm3sQu8=</DigestValue>
    </Reference>
    <Reference Type="http://www.w3.org/2000/09/xmldsig#Object" URI="#idValidSigLnImg">
      <DigestMethod Algorithm="http://www.w3.org/2001/04/xmlenc#sha256"/>
      <DigestValue>QNmkvQsf2NEi/+4C9Ai7nlsbCzZgBzkbcx7ZjjbpcRc=</DigestValue>
    </Reference>
    <Reference Type="http://www.w3.org/2000/09/xmldsig#Object" URI="#idInvalidSigLnImg">
      <DigestMethod Algorithm="http://www.w3.org/2001/04/xmlenc#sha256"/>
      <DigestValue>s0EG53fZZxyBC/TuZmEkBkkTxAAZ1ezpyhuj3ePHo9I=</DigestValue>
    </Reference>
  </SignedInfo>
  <SignatureValue>7ZakMrHZr4dVMckzD43G01gXKkSSzeI6YZjfUZBCx4SCySpbWbGbWBli8eGTzBn+0cZu3FQsxPfS
uDKkcyNmz8bVLXQP3FTLaLAynL6W/7vknJF2HVCAXUF9MSOQ9IaTtB0KjitXD4QXNLKScFyAOU8q
MPHN7RM6bf/S/JpieA5QcDD/EX1CJK0Z84XNQ1bOOY1XSVa3dUq/PcXkFdVn+0vJqsCLfIXzPnFh
sBiY5ARwrfJZddfJns2aGSxOzbgwkeVKJyFl44geqKZ+Wd80SnqIhGvMQhc2mmYEyQw3a+1NufrL
ATEo/kD4xDQfHRd3XrGtpV4USohWZotQeHsinA==</SignatureValue>
  <KeyInfo>
    <X509Data>
      <X509Certificate>MIIIlDCCBnygAwIBAgIIQ/or+SZBgcMwDQYJKoZIhvcNAQELBQAwWjEaMBgGA1UEAwwRQ0EtRE9DVU1FTlRBIFMuQS4xFjAUBgNVBAUTDVJVQzgwMDUwMTcyLTExFzAVBgNVBAoMDkRPQ1VNRU5UQSBTLkEuMQswCQYDVQQGEwJQWTAeFw0yMzA5MTMxNTM4MDBaFw0yNTA5MTIxNTM4MDBaMIHEMSkwJwYDVQQDDCBDQVJMT1MgQUxCRVJUTyBWRUxBWlFVRVogTVVSRE9DSDERMA8GA1UEBRMIQ0k0MDkwOTExFzAVBgNVBCoMDkNBUkxPUyBBTEJFUlRPMRowGAYDVQQEDBFWRUxBWlFVRVogTVVSRE9DSDELMAkGA1UECwwCRjIxNTAzBgNVBAoMLENFUlRJRklDQURPIENVQUxJRklDQURPIERFIEZJUk1BIEVMRUNUUk9OSUNBMQswCQYDVQQGEwJQWTCCASIwDQYJKoZIhvcNAQEBBQADggEPADCCAQoCggEBAPjI+zVqc8SDL5K7CZJWLYFWd4Nlrm9190qQSKn25gPKbclCpLDsBwN/4XOdCiZwtd1Z4T7r6TRye1ZjvyXT6ASWNopHtOf8evQIN8rBrfioe6WqbdsmsqISVyHmDx62nB+hiSdRqVAdozwQmc8bli1X5tTuvc2XjHeSgd6Ug1tPRbyzpPp9w1W/a707ag/qn7J+6B1fIJ3+H2b/WTnhPGhb3XRhc6YkDxnAnPsxYzoMy/wqAp3P/hp95XDNSntY3KmxBGqZpic74wpQYJ6j2lhC8MmomUum5KWWFAZ6F57TEIWO7yIN2dmdzzbbh4E+2v/3X6ArKeEOMjvezgnW0u8CAwEAAaOCA/EwggPtMAwGA1UdEwEB/wQCMAAwHwYDVR0jBBgwFoAUoT2FK83YLJYfOQIMn1M7WNiVC3swgZQGCCsGAQUFBwEBBIGHMIGEMFUGCCsGAQUFBzAChklodHRwczovL3d3dy5kaWdpdG8uY29tLnB5L3VwbG9hZHMvY2VydGlmaWNhZG8tZG9jdW1lbnRhLXNhLTE1MzUxMTc3NzEuY3J0MCsGCCsGAQUFBzABhh9odHRwczovL3d3dy5kaWdpdG8uY29tLnB5L29jc3AvMFQGA1UdEQRNMEuBHWNhcmxvc2F2ZWxhenF1ZXpt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ET+AMFDciApgnGHBUlbwUPUveLYwDgYDVR0PAQH/BAQDAgXgMA0GCSqGSIb3DQEBCwUAA4ICAQAI+UbeP2Xp4z/tKnyIoZb0wNTDHJrf4Im2rOgPJnL+wLDLFi42WWAcQ+p3Nkas0rkSZAz+PaVVJdteUnHlvvoq5A5lym9xvJq0YFYh3MOoStJ2BHVzOH0NztgJTqrLGJDkGCyeJthawih4Je5Ic53C41zCUtbZm9GV8d6a8RK8NtVsWx/86DcIERHtOi1xL02bvEUblmCajzR97f8uDAarratZ39kCe1I2z0Nuq8Z+VIR1KnKX3vPcfBzO8+XtF4XcoHXJ4BNYhAhMxfuH72XQqYZ8UyVIcq2EehrJcDsEe1voJs1L3loEN1XPDyZXDP7I+ejbZ0vZQKC649qTT1W7zz1NybMyF2OsTebAvYvt40rt4sAJftMqjpIZAOMusLou6Rk30VZUWGWx9wl6Lql2hdOv9bMABgIempcHQZcuIQ4bUgaPV1w2DzP8t1u82/SyoP9HGI3+k/SADedetNkr6FFhO77jSl+Qam8QjtO/hjcuzVMXYLEAI2RdNgjFBoIC+R5TOngJMgg0PrMnDO6g/5I3hd5jLp9iXcDSrvjGqEjzLDmFPmzWRC25xXuWosPOKFcH0Narn9LTNmZSZic9UKZbO7ldpVTfgG5ZHdIHLPPC74REWbDjaPLtL97vU77imjaQPS0GAh4I3ECknMyK0FQO7Y41aszlvBlrSkPd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2024-11-06T17:30:48Z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{57FDBA19-0AE5-46AE-A087-0AA5664951D2}</SetupID>
          <SignatureText>Carlos Alberto Velazquez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2024-11-06T17:30:48Z</xd:SigningTime>
          <xd:SigningCertificate>
            <xd:Cert>
              <xd:CertDigest>
                <DigestMethod Algorithm="http://www.w3.org/2001/04/xmlenc#sha256"/>
                <DigestValue>gP8XAeIxAmB/E25FxjWPKBJ0msjFNQ2G5qRkraCdcKw=</DigestValue>
              </xd:CertDigest>
              <xd:IssuerSerial>
                <X509IssuerName>C=PY, O=DOCUMENTA S.A., SERIALNUMBER=RUC80050172-1, CN=CA-DOCUMENTA S.A.</X509IssuerName>
                <X509SerialNumber>4898275893807514051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wBAAB/AAAAAAAAAAAAAACdHQAAkQwAACBFTUYAAAEAGB0AAKo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LQEAAIAAAAAAAAAAAAAAAC0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c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NgAAABIAAAAJQAAAAwAAAAEAAAAVAAAANwAAAAqAAAAMwAAANYAAABHAAAAAQAAANF2yUGrCslBKgAAADMAAAAYAAAATAAAAAAAAAAAAAAAAAAAAP//////////fAAAAEMAYQByAGwAbwBzACAAQQBsAGIAZQByAHQAbwAgAFYAZQBsAGEAegBxAHUAZQB6AAoAAAAIAAAABgAAAAQAAAAJAAAABwAAAAQAAAAKAAAABAAAAAkAAAAIAAAABgAAAAUAAAAJ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  <Object Id="idInvalidSigLnImg">AQAAAGwAAAAAAAAAAAAAACwBAAB/AAAAAAAAAAAAAACdHQAAkQwAACBFTUYAAAEAiCIAALE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LQEAAIAAAAAAAAAAAAAAAC0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c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NgAAABIAAAAJQAAAAwAAAAEAAAAVAAAANwAAAAqAAAAMwAAANYAAABHAAAAAQAAANF2yUGrCslBKgAAADMAAAAYAAAATAAAAAAAAAAAAAAAAAAAAP//////////fAAAAEMAYQByAGwAbwBzACAAQQBsAGIAZQByAHQAbwAgAFYAZQBsAGEAegBxAHUAZQB6AAoAAAAIAAAABgAAAAQAAAAJAAAABwAAAAQAAAAKAAAABAAAAAkAAAAIAAAABgAAAAUAAAAJ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</Signature>
</file>

<file path=_xmlsignatures/sig8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fYoDmsYd0elKJ+6OI2rHl6UdG2KojbUiEiiTAtW+Gfs=</DigestValue>
    </Reference>
    <Reference Type="http://www.w3.org/2000/09/xmldsig#Object" URI="#idOfficeObject">
      <DigestMethod Algorithm="http://www.w3.org/2001/04/xmlenc#sha256"/>
      <DigestValue>VOq/vjpdvF5cpYV0HRj/aVR72Rn3Fuhj4BHE+SfMbdo=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Tq9KbpnPQl2rmMy4nQm0I6i6UvEx1odhuJ0zSJ8W0ew=</DigestValue>
    </Reference>
    <Reference Type="http://www.w3.org/2000/09/xmldsig#Object" URI="#idValidSigLnImg">
      <DigestMethod Algorithm="http://www.w3.org/2001/04/xmlenc#sha256"/>
      <DigestValue>QNmkvQsf2NEi/+4C9Ai7nlsbCzZgBzkbcx7ZjjbpcRc=</DigestValue>
    </Reference>
    <Reference Type="http://www.w3.org/2000/09/xmldsig#Object" URI="#idInvalidSigLnImg">
      <DigestMethod Algorithm="http://www.w3.org/2001/04/xmlenc#sha256"/>
      <DigestValue>C3xfMjQdaecBdW1A2GeGl++d2vVi/q78hF6T/iFUcSk=</DigestValue>
    </Reference>
  </SignedInfo>
  <SignatureValue>okpifpi5yQG5dLvIXYvP1JSWnc9ti2BGY5lSJRS7E+XV083CKVHwcT5sQf9IxHRouWD0t0CW9PLR
rq7Srzsn63S+7i3i2aZ4aQG2wC1Kr5XWy3ksTpq1EdwU243I5rMCMTtHPtqOWAuvvkTtvKj1a32z
DuJ6gwzzLrmaC3JPuRmCbXe42RlqngWSRBir9qQieEwzn9ndNArO1ZAn9uB4NDJEGkKv/KHFutDW
vwPr/gE81KeJIt4W/gPVJsqARREhRDV+z8+nRKt5XATsXCz8W6+7nZLKFc+9IQCA8/q/Qz1VA7Nr
bOvKG5AdFLW9M2cOZAlGhUyBQ6TEbXvmy2528Q==</SignatureValue>
  <KeyInfo>
    <X509Data>
      <X509Certificate>MIIIlDCCBnygAwIBAgIIQ/or+SZBgcMwDQYJKoZIhvcNAQELBQAwWjEaMBgGA1UEAwwRQ0EtRE9DVU1FTlRBIFMuQS4xFjAUBgNVBAUTDVJVQzgwMDUwMTcyLTExFzAVBgNVBAoMDkRPQ1VNRU5UQSBTLkEuMQswCQYDVQQGEwJQWTAeFw0yMzA5MTMxNTM4MDBaFw0yNTA5MTIxNTM4MDBaMIHEMSkwJwYDVQQDDCBDQVJMT1MgQUxCRVJUTyBWRUxBWlFVRVogTVVSRE9DSDERMA8GA1UEBRMIQ0k0MDkwOTExFzAVBgNVBCoMDkNBUkxPUyBBTEJFUlRPMRowGAYDVQQEDBFWRUxBWlFVRVogTVVSRE9DSDELMAkGA1UECwwCRjIxNTAzBgNVBAoMLENFUlRJRklDQURPIENVQUxJRklDQURPIERFIEZJUk1BIEVMRUNUUk9OSUNBMQswCQYDVQQGEwJQWTCCASIwDQYJKoZIhvcNAQEBBQADggEPADCCAQoCggEBAPjI+zVqc8SDL5K7CZJWLYFWd4Nlrm9190qQSKn25gPKbclCpLDsBwN/4XOdCiZwtd1Z4T7r6TRye1ZjvyXT6ASWNopHtOf8evQIN8rBrfioe6WqbdsmsqISVyHmDx62nB+hiSdRqVAdozwQmc8bli1X5tTuvc2XjHeSgd6Ug1tPRbyzpPp9w1W/a707ag/qn7J+6B1fIJ3+H2b/WTnhPGhb3XRhc6YkDxnAnPsxYzoMy/wqAp3P/hp95XDNSntY3KmxBGqZpic74wpQYJ6j2lhC8MmomUum5KWWFAZ6F57TEIWO7yIN2dmdzzbbh4E+2v/3X6ArKeEOMjvezgnW0u8CAwEAAaOCA/EwggPtMAwGA1UdEwEB/wQCMAAwHwYDVR0jBBgwFoAUoT2FK83YLJYfOQIMn1M7WNiVC3swgZQGCCsGAQUFBwEBBIGHMIGEMFUGCCsGAQUFBzAChklodHRwczovL3d3dy5kaWdpdG8uY29tLnB5L3VwbG9hZHMvY2VydGlmaWNhZG8tZG9jdW1lbnRhLXNhLTE1MzUxMTc3NzEuY3J0MCsGCCsGAQUFBzABhh9odHRwczovL3d3dy5kaWdpdG8uY29tLnB5L29jc3AvMFQGA1UdEQRNMEuBHWNhcmxvc2F2ZWxhenF1ZXpt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ET+AMFDciApgnGHBUlbwUPUveLYwDgYDVR0PAQH/BAQDAgXgMA0GCSqGSIb3DQEBCwUAA4ICAQAI+UbeP2Xp4z/tKnyIoZb0wNTDHJrf4Im2rOgPJnL+wLDLFi42WWAcQ+p3Nkas0rkSZAz+PaVVJdteUnHlvvoq5A5lym9xvJq0YFYh3MOoStJ2BHVzOH0NztgJTqrLGJDkGCyeJthawih4Je5Ic53C41zCUtbZm9GV8d6a8RK8NtVsWx/86DcIERHtOi1xL02bvEUblmCajzR97f8uDAarratZ39kCe1I2z0Nuq8Z+VIR1KnKX3vPcfBzO8+XtF4XcoHXJ4BNYhAhMxfuH72XQqYZ8UyVIcq2EehrJcDsEe1voJs1L3loEN1XPDyZXDP7I+ejbZ0vZQKC649qTT1W7zz1NybMyF2OsTebAvYvt40rt4sAJftMqjpIZAOMusLou6Rk30VZUWGWx9wl6Lql2hdOv9bMABgIempcHQZcuIQ4bUgaPV1w2DzP8t1u82/SyoP9HGI3+k/SADedetNkr6FFhO77jSl+Qam8QjtO/hjcuzVMXYLEAI2RdNgjFBoIC+R5TOngJMgg0PrMnDO6g/5I3hd5jLp9iXcDSrvjGqEjzLDmFPmzWRC25xXuWosPOKFcH0Narn9LTNmZSZic9UKZbO7ldpVTfgG5ZHdIHLPPC74REWbDjaPLtL97vU77imjaQPS0GAh4I3ECknMyK0FQO7Y41aszlvBlrSkPd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2024-11-06T17:31:15Z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{665ACEE5-3E9E-46E5-A402-E7EF97D111D9}</SetupID>
          <SignatureText>Carlos Alberto Velazquez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2024-11-06T17:31:15Z</xd:SigningTime>
          <xd:SigningCertificate>
            <xd:Cert>
              <xd:CertDigest>
                <DigestMethod Algorithm="http://www.w3.org/2001/04/xmlenc#sha256"/>
                <DigestValue>gP8XAeIxAmB/E25FxjWPKBJ0msjFNQ2G5qRkraCdcKw=</DigestValue>
              </xd:CertDigest>
              <xd:IssuerSerial>
                <X509IssuerName>C=PY, O=DOCUMENTA S.A., SERIALNUMBER=RUC80050172-1, CN=CA-DOCUMENTA S.A.</X509IssuerName>
                <X509SerialNumber>4898275893807514051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wBAAB/AAAAAAAAAAAAAACdHQAAkQwAACBFTUYAAAEAGB0AAKo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LQEAAIAAAAAAAAAAAAAAAC0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c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NgAAABIAAAAJQAAAAwAAAAEAAAAVAAAANwAAAAqAAAAMwAAANYAAABHAAAAAQAAANF2yUGrCslBKgAAADMAAAAYAAAATAAAAAAAAAAAAAAAAAAAAP//////////fAAAAEMAYQByAGwAbwBzACAAQQBsAGIAZQByAHQAbwAgAFYAZQBsAGEAegBxAHUAZQB6AAoAAAAIAAAABgAAAAQAAAAJAAAABwAAAAQAAAAKAAAABAAAAAkAAAAIAAAABgAAAAUAAAAJ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  <Object Id="idInvalidSigLnImg">AQAAAGwAAAAAAAAAAAAAACwBAAB/AAAAAAAAAAAAAACdHQAAkQwAACBFTUYAAAEAiCIAALE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LQEAAIAAAAAAAAAAAAAAAC0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C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cAAABHAAAAKQAAADMAAACv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NgAAABIAAAAJQAAAAwAAAAEAAAAVAAAANwAAAAqAAAAMwAAANYAAABHAAAAAQAAANF2yUGrCslBKgAAADMAAAAYAAAATAAAAAAAAAAAAAAAAAAAAP//////////fAAAAEMAYQByAGwAbwBzACAAQQBsAGIAZQByAHQAbwAgAFYAZQBsAGEAegBxAHUAZQB6AAoAAAAIAAAABgAAAAQAAAAJAAAABwAAAAQAAAAKAAAABAAAAAkAAAAIAAAABgAAAAUAAAAJ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</Signature>
</file>

<file path=_xmlsignatures/sig9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DuR7wuu7HPZq9SMo4G+s/9A+Ij4U+WHuKnouvO1XNio=</DigestValue>
    </Reference>
    <Reference Type="http://www.w3.org/2000/09/xmldsig#Object" URI="#idOfficeObject">
      <DigestMethod Algorithm="http://www.w3.org/2001/04/xmlenc#sha256"/>
      <DigestValue>fCZYr9z/3dwKTi7WdY9yn8rGnM6eQWIHfpYTANITwpI=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RMFtCefBXz7MCv39WYxx8DLWsPtyuKoKFpnSnZjQQ+4=</DigestValue>
    </Reference>
    <Reference Type="http://www.w3.org/2000/09/xmldsig#Object" URI="#idValidSigLnImg">
      <DigestMethod Algorithm="http://www.w3.org/2001/04/xmlenc#sha256"/>
      <DigestValue>qurfTZjACWwy2HrPrcrRsalsRyZc+7q6UtoPkBvl9TM=</DigestValue>
    </Reference>
    <Reference Type="http://www.w3.org/2000/09/xmldsig#Object" URI="#idInvalidSigLnImg">
      <DigestMethod Algorithm="http://www.w3.org/2001/04/xmlenc#sha256"/>
      <DigestValue>Uc76kdf0RwOljz+BzebPdvwMcjACfoJwgXAjcGhEpkM=</DigestValue>
    </Reference>
  </SignedInfo>
  <SignatureValue>cRI96jkjx4vKaqzLt706HQXgUUqoYjezFNt+V9DePioMgfIqrqc4N44n3TGtTfXPLJqs9AR9tZA6
FHUhG+UvGTqd1LLIfLmw4RcXGBOAYz/bW1EjAZkcLN0kUy7SEDdAfO3JgPafUJGl4JaWXWQJmh+Z
yzE3LBmQUtvtBfn0TJaJG9ydCuDlYat24JEp2kKGljGO4rbJZPO2v7XeBmme6awYMbDDCb/oc1LT
+SS0K0aga3ddDK937jege8O7v0Oz14Tcrqyls2+SumzD2qzpWeh4R1+igTsODyDt5+gyrFzWiEh9
lyEk/FvS38Sos7rpoTzJ2ckoS+85PCVrrQxylg==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SvtLgLHWwOe2+41fuNrh9MPG5Bh3+j+tOUplp0lR7Bs=</DigestValue>
      </Reference>
      <Reference URI="/xl/calcChain.xml?ContentType=application/vnd.openxmlformats-officedocument.spreadsheetml.calcChain+xml">
        <DigestMethod Algorithm="http://www.w3.org/2001/04/xmlenc#sha256"/>
        <DigestValue>pM3PVD3LGjQ7SJP9/loYmgX8HtyL62vpplBhroNSOFA=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3gLDezowdDFGLh4evgIQ2Nd4IbH+norpNOA03n0iuDw=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nKjycBP+6AP09hm83G91V00ideUXrBRXgAxfy6ZY8qw=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PiP6XTOR60G3rRKGDfgY8jBRJ/nv3aqVjDXDrEckauo=</DigestValue>
      </Reference>
      <Reference URI="/xl/drawings/drawing1.xml?ContentType=application/vnd.openxmlformats-officedocument.drawing+xml">
        <DigestMethod Algorithm="http://www.w3.org/2001/04/xmlenc#sha256"/>
        <DigestValue>H/Fd6btKofy6vywgC2zDrK0DkKcum3MOGqCKzuS5tnM=</DigestValue>
      </Reference>
      <Reference URI="/xl/drawings/drawing2.xml?ContentType=application/vnd.openxmlformats-officedocument.drawing+xml">
        <DigestMethod Algorithm="http://www.w3.org/2001/04/xmlenc#sha256"/>
        <DigestValue>UpgurFrtn+lc58+lskk6QQFnnf677f33xEQfKg//UYQ=</DigestValue>
      </Reference>
      <Reference URI="/xl/drawings/drawing3.xml?ContentType=application/vnd.openxmlformats-officedocument.drawing+xml">
        <DigestMethod Algorithm="http://www.w3.org/2001/04/xmlenc#sha256"/>
        <DigestValue>d7GkN7KH41E9NDfRbB6+28URN/c1wgxcw9j7io32eQ8=</DigestValue>
      </Reference>
      <Reference URI="/xl/drawings/drawing4.xml?ContentType=application/vnd.openxmlformats-officedocument.drawing+xml">
        <DigestMethod Algorithm="http://www.w3.org/2001/04/xmlenc#sha256"/>
        <DigestValue>PaZqj0srIWUdaGb9h6Qflics4oRBzoF8A/GEYbxi0Q4=</DigestValue>
      </Reference>
      <Reference URI="/xl/drawings/drawing5.xml?ContentType=application/vnd.openxmlformats-officedocument.drawing+xml">
        <DigestMethod Algorithm="http://www.w3.org/2001/04/xmlenc#sha256"/>
        <DigestValue>mofHLUg6UfMm7P0S8smvuCYuJK5He8H/urQmS/VVse8=</DigestValue>
      </Reference>
      <Reference URI="/xl/drawings/vmlDrawing1.vml?ContentType=application/vnd.openxmlformats-officedocument.vmlDrawing">
        <DigestMethod Algorithm="http://www.w3.org/2001/04/xmlenc#sha256"/>
        <DigestValue>/CZhTUAmWjetE2asUBmnbblBfDp3IdCj2OwJjyPa89o=</DigestValue>
      </Reference>
      <Reference URI="/xl/drawings/vmlDrawing2.vml?ContentType=application/vnd.openxmlformats-officedocument.vmlDrawing">
        <DigestMethod Algorithm="http://www.w3.org/2001/04/xmlenc#sha256"/>
        <DigestValue>mDTCglvJze6zeAXV9/i10F9eNrOc1UXN5dPMZ1C0Tus=</DigestValue>
      </Reference>
      <Reference URI="/xl/drawings/vmlDrawing3.vml?ContentType=application/vnd.openxmlformats-officedocument.vmlDrawing">
        <DigestMethod Algorithm="http://www.w3.org/2001/04/xmlenc#sha256"/>
        <DigestValue>GyYWg6QpJuFWgs7WJkSGuaUx0JH8UhNkmkqvmJz07mE=</DigestValue>
      </Reference>
      <Reference URI="/xl/drawings/vmlDrawing4.vml?ContentType=application/vnd.openxmlformats-officedocument.vmlDrawing">
        <DigestMethod Algorithm="http://www.w3.org/2001/04/xmlenc#sha256"/>
        <DigestValue>a24geSYmNsqiDmBDP2DaPimeMSzSVOHBhrSyBb3N0Co=</DigestValue>
      </Reference>
      <Reference URI="/xl/drawings/vmlDrawing5.vml?ContentType=application/vnd.openxmlformats-officedocument.vmlDrawing">
        <DigestMethod Algorithm="http://www.w3.org/2001/04/xmlenc#sha256"/>
        <DigestValue>/u/nyTkeHvvT+5WtNzmBmU/TM8ZpsSkV68WzAUrvnHk=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4yVMLbLJzpYk+5VLhjEPGDMo0q0hnPf7kLbz6B+0KfA=</DigestValue>
      </Reference>
      <Reference URI="/xl/media/image11.emf?ContentType=image/x-emf">
        <DigestMethod Algorithm="http://www.w3.org/2001/04/xmlenc#sha256"/>
        <DigestValue>91xE/Z6sV5nhXu507H6I0aPqv/aCa8ZBxKHHkCoaDVE=</DigestValue>
      </Reference>
      <Reference URI="/xl/media/image2.emf?ContentType=image/x-emf">
        <DigestMethod Algorithm="http://www.w3.org/2001/04/xmlenc#sha256"/>
        <DigestValue>nVjHLKWy/W6E0WTcIX82w9ySvYOW/wHZUaix8z4nDK0=</DigestValue>
      </Reference>
      <Reference URI="/xl/media/image3.emf?ContentType=image/x-emf">
        <DigestMethod Algorithm="http://www.w3.org/2001/04/xmlenc#sha256"/>
        <DigestValue>0FW+X9TNoLTiGARGco0nDNl7S3z9+TgfFkKOTYFn1Dk=</DigestValue>
      </Reference>
      <Reference URI="/xl/media/image4.emf?ContentType=image/x-emf">
        <DigestMethod Algorithm="http://www.w3.org/2001/04/xmlenc#sha256"/>
        <DigestValue>/Q+rgkxFMW1t9pjcGI0aHZvwEleVqQprAkDxnr04Aeg=</DigestValue>
      </Reference>
      <Reference URI="/xl/media/image5.emf?ContentType=image/x-emf">
        <DigestMethod Algorithm="http://www.w3.org/2001/04/xmlenc#sha256"/>
        <DigestValue>UUHPKTLC9POVU5qJoV4yoLKuhgvMbf0ZbOKPpQtmg9A=</DigestValue>
      </Reference>
      <Reference URI="/xl/media/image6.emf?ContentType=image/x-emf">
        <DigestMethod Algorithm="http://www.w3.org/2001/04/xmlenc#sha256"/>
        <DigestValue>fjXXXwTTBDG828QuwucNR88fGipTBE48te1esaEiXm0=</DigestValue>
      </Reference>
      <Reference URI="/xl/media/image7.emf?ContentType=image/x-emf">
        <DigestMethod Algorithm="http://www.w3.org/2001/04/xmlenc#sha256"/>
        <DigestValue>0JTyGYIJ1fK6As5uTXWpXPR3pMiZVD5KQ9iFfnOZNf8=</DigestValue>
      </Reference>
      <Reference URI="/xl/media/image8.emf?ContentType=image/x-emf">
        <DigestMethod Algorithm="http://www.w3.org/2001/04/xmlenc#sha256"/>
        <DigestValue>IjG65Vw8Oke2ujQH5rlF/goIJaPi+lS0MzVLjEXZ/Os=</DigestValue>
      </Reference>
      <Reference URI="/xl/media/image9.emf?ContentType=image/x-emf">
        <DigestMethod Algorithm="http://www.w3.org/2001/04/xmlenc#sha256"/>
        <DigestValue>BurVAJgCpxvaB12fNVszM8iO50Ax6RrIyXZVTBOX6Rk=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iQfEPPA0PK5Y6OfSS8OfjNHGZvyxDOhY9My1e9XBrv4=</DigestValue>
      </Reference>
      <Reference URI="/xl/sharedStrings.xml?ContentType=application/vnd.openxmlformats-officedocument.spreadsheetml.sharedStrings+xml">
        <DigestMethod Algorithm="http://www.w3.org/2001/04/xmlenc#sha256"/>
        <DigestValue>7r2nDxUHjYs1iXQG0K0vazMCfpO+QzA31yqfi43F42g=</DigestValue>
      </Reference>
      <Reference URI="/xl/styles.xml?ContentType=application/vnd.openxmlformats-officedocument.spreadsheetml.styles+xml">
        <DigestMethod Algorithm="http://www.w3.org/2001/04/xmlenc#sha256"/>
        <DigestValue>6/AnnhYWPXyVAk73qaWJA83Q7B3QhrdNYYLoDlXNb3Y=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tOvDfHLqItdXHrf2b7sDejnLMTYa8e72wQmfcVSgkjY=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7Six/JtKR8QaKmdLzhVjrhRWJoZp8uAHZXpMdrgJWzI=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sheet1.xml?ContentType=application/vnd.openxmlformats-officedocument.spreadsheetml.worksheet+xml">
        <DigestMethod Algorithm="http://www.w3.org/2001/04/xmlenc#sha256"/>
        <DigestValue>8RjB7HwnZSTb319E8UpCqzoBMm/3RBHS3ZEf9rXGeNY=</DigestValue>
      </Reference>
      <Reference URI="/xl/worksheets/sheet2.xml?ContentType=application/vnd.openxmlformats-officedocument.spreadsheetml.worksheet+xml">
        <DigestMethod Algorithm="http://www.w3.org/2001/04/xmlenc#sha256"/>
        <DigestValue>Iz/3RXvitUMokT62N2uU9gauKyZBvt7/jHztssSTmYU=</DigestValue>
      </Reference>
      <Reference URI="/xl/worksheets/sheet3.xml?ContentType=application/vnd.openxmlformats-officedocument.spreadsheetml.worksheet+xml">
        <DigestMethod Algorithm="http://www.w3.org/2001/04/xmlenc#sha256"/>
        <DigestValue>YVVvJvvdOrYascOiyOjjhG/m3Og6mQMPIDV2aynfpMo=</DigestValue>
      </Reference>
      <Reference URI="/xl/worksheets/sheet4.xml?ContentType=application/vnd.openxmlformats-officedocument.spreadsheetml.worksheet+xml">
        <DigestMethod Algorithm="http://www.w3.org/2001/04/xmlenc#sha256"/>
        <DigestValue>vvbh3n9fvJ9wH1TPUQ4ypOD2qFs/LK1LJ4nUM5WY2m0=</DigestValue>
      </Reference>
      <Reference URI="/xl/worksheets/sheet5.xml?ContentType=application/vnd.openxmlformats-officedocument.spreadsheetml.worksheet+xml">
        <DigestMethod Algorithm="http://www.w3.org/2001/04/xmlenc#sha256"/>
        <DigestValue>qdQMmdg/Lls5hoswIBl54cmz3tYYmxTQ1ZbV9F+pXIE=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2024-11-06T17:38:18Z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{7C353386-4236-4C46-921C-87E071B8CE1F}</SetupID>
          <SignatureText>Angel Caballero Rotela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2024-11-06T17:38:18Z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v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  <Object Id="idInvalidSigLnImg">AQAAAGwAAAAAAAAAAAAAAP8AAAB/AAAAAAAAAAAAAAAvGQAAkQwAACBFTUYAAAEAL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qc+n8AAACwWpz6fwAAEwAAAAAAAAAAAHgk+38AAMFSeJv6fwAAMBZ4JPt/AAATAAAAAAAAABgXAAAAAAAAQAAAwPp/AAAAAHgk+38AAJdVeJv6fwAABAAAAAAAAAAwFngk+38AAGCxUMEUAAAAEwAAAAAAAABIAAAAAAAAAHxhO5z6fwAAmLNanPp/AADAZTuc+n8AAAEAAAAAAAAAdos7nPp/AAAAAHgk+38AAAAAAAAAAAAAAAAAABQAAAD0/GIm+38AAPDlhzA2AQAAazEJJPt/AABAslDBFAAAAMmyUMEUAAAAAAAAAAAAAABos1D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DJJAACoyk7BFAAAAAAAAAAAAAAA0G4vJPt/AAAAAAAAAAAAAAkAAAAAAAAA+ATJODYBAAAKVXib+n8AAAAAAAAAAAAAAAAAAAAAAAAZzq38qO0AACjMTsEUAAAAuQAAADYBAABxBYoAAAAAAPDlhzA2AQAAsAEDNQAAAAAAAAAAAAAAAAcAAAAAAAAAAAAAAAAAAACczE7BFAAAAMnMTsEUAAAA0c0FJPt/AAAAAAAAAAAAAAAAAAAAAAAAAAAAAAAAAAAAAAAAAAAAAPDlhzA2AQAAazEJJPt/AABAzE7BFAAAAMnMTsEUAAAA4Ce5ODYBAABQzU7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oAAAAAAAAAAgAAAAAAAAAAAA6HDYBAADQbi8k+38AAAAAAAAAAAAAx7NjJvt/AAAAADAcNgEAAAQAAAAAAAAAAAAAAAAAAAAAAAAAAAAAAJnOrfyo7QAAKYxemvp/AADQe8U4AgAAAJABAAAAAAAA8OWHMDYBAADg////AAAAAAAAAAAAAAAABgAAAAAAAAAAAAAAAAAAABzMTsEUAAAAScxOwRQAAADRzQUk+38AAAAAAAAAAAAAlVJomgAAAAA4geaa+n8AANDLTsEUAAAA8OWHMDYBAABrMQkk+38AAMDLTsEUAAAAScxOwRQAAADQXdkwNgEAAOjMTs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BBL7pr6fwAAAgAAAAAAAACwAQM1NgEAANBuLyT7fwAAAAAAAAAAAACR8o+M+n8AAIBYY7v4VAAAgPrNODYBAAAAAAAAAAAAAAAAAAAAAAAAqc2t/KjtAACwAQM1NgEAAAIAAAAAAAAAkAEAAAAAAADw5YcwNgEAAPD///8AAAAAAAAAAAAAAAAJAAAAAAAAAAAAAAAAAAAADM1OwRQAAAA5zU7BFAAAANHNBST7fwAAAAAAAAEAAAAAAAAAAAAAALABAzU2AQAAIAAAAAAAAADw5YcwNgEAAGsxCST7fwAAsMxOwRQAAAA5zU7BFAAAALAbuTg2AQAA2M1OwW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743EB09E-B605-4C5F-9ECC-F75A3DD0063F}"/>
</file>

<file path=customXml/itemProps2.xml><?xml version="1.0" encoding="utf-8"?>
<ds:datastoreItem xmlns:ds="http://schemas.openxmlformats.org/officeDocument/2006/customXml" ds:itemID="{55CB24C2-53CF-486B-969B-93FDBD628CA0}"/>
</file>

<file path=customXml/itemProps3.xml><?xml version="1.0" encoding="utf-8"?>
<ds:datastoreItem xmlns:ds="http://schemas.openxmlformats.org/officeDocument/2006/customXml" ds:itemID="{7CDD2FA5-7639-4D9E-9473-52C552E024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1. INFORMACION GENERAL</vt:lpstr>
      <vt:lpstr>2. BALANCE GENERAL</vt:lpstr>
      <vt:lpstr>3. ESTADO DE RESULTADO</vt:lpstr>
      <vt:lpstr>4. EVOLUCION DEL PATRIMONIO NET</vt:lpstr>
      <vt:lpstr>5. ESTADO DE FLUJO DE EFECTIVO</vt:lpstr>
      <vt:lpstr>'1. INFORMACION GENERAL'!Área_de_impresión</vt:lpstr>
      <vt:lpstr>'2. BALANCE GENERAL'!Área_de_impresión</vt:lpstr>
      <vt:lpstr>'3. ESTADO DE RESULTADO'!Área_de_impresión</vt:lpstr>
      <vt:lpstr>'4. EVOLUCION DEL PATRIMONIO NET'!Área_de_impresión</vt:lpstr>
      <vt:lpstr>'5. ESTADO DE FLUJO DE EFECTIVO'!Área_de_impresión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AVALOS</dc:creator>
  <cp:lastModifiedBy>user</cp:lastModifiedBy>
  <cp:lastPrinted>2024-11-06T12:39:44Z</cp:lastPrinted>
  <dcterms:created xsi:type="dcterms:W3CDTF">2015-03-04T19:00:53Z</dcterms:created>
  <dcterms:modified xsi:type="dcterms:W3CDTF">2024-11-06T14:02:09Z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