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escobarm\Documents\INFORMES\SCF 2017\2018\"/>
    </mc:Choice>
  </mc:AlternateContent>
  <xr:revisionPtr revIDLastSave="0" documentId="8_{14D25C92-F84F-4DA3-BCBA-2CE82FD996F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alance" sheetId="5" r:id="rId1"/>
    <sheet name="Hoj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9" i="5" l="1"/>
  <c r="H89" i="5"/>
  <c r="K53" i="5"/>
  <c r="K54" i="5"/>
  <c r="C55" i="5"/>
  <c r="C57" i="5"/>
  <c r="D55" i="5"/>
  <c r="K55" i="5" s="1"/>
  <c r="E55" i="5"/>
  <c r="E57" i="5"/>
  <c r="F55" i="5"/>
  <c r="F57" i="5"/>
  <c r="G55" i="5"/>
  <c r="G57" i="5"/>
  <c r="H55" i="5"/>
  <c r="H57" i="5"/>
  <c r="I55" i="5"/>
  <c r="I57" i="5"/>
  <c r="J55" i="5"/>
  <c r="J57" i="5"/>
  <c r="K56" i="5"/>
  <c r="K58" i="5"/>
  <c r="C59" i="5"/>
  <c r="D59" i="5"/>
  <c r="E59" i="5"/>
  <c r="F59" i="5"/>
  <c r="K59" i="5" s="1"/>
  <c r="G59" i="5"/>
  <c r="H59" i="5"/>
  <c r="I59" i="5"/>
  <c r="J59" i="5"/>
  <c r="D25" i="5"/>
  <c r="J25" i="5"/>
  <c r="K62" i="5" l="1"/>
  <c r="K64" i="5" s="1"/>
  <c r="K60" i="5"/>
  <c r="D57" i="5"/>
  <c r="K57" i="5" s="1"/>
</calcChain>
</file>

<file path=xl/sharedStrings.xml><?xml version="1.0" encoding="utf-8"?>
<sst xmlns="http://schemas.openxmlformats.org/spreadsheetml/2006/main" count="134" uniqueCount="118">
  <si>
    <t>Total</t>
  </si>
  <si>
    <t>Concepto</t>
  </si>
  <si>
    <t>Aumentos</t>
  </si>
  <si>
    <t>Disminuciones</t>
  </si>
  <si>
    <t>Capital Integrado</t>
  </si>
  <si>
    <t>Ajustes al Patrimonio</t>
  </si>
  <si>
    <t>Reservas</t>
  </si>
  <si>
    <t>Resultado del Ejercicio</t>
  </si>
  <si>
    <t>PERDIDAS</t>
  </si>
  <si>
    <t>GANANCIAS</t>
  </si>
  <si>
    <t>Pérdidas por Valuación</t>
  </si>
  <si>
    <t>Pérdidas por Incobrabilidad</t>
  </si>
  <si>
    <t>Pérdidas por Servicios</t>
  </si>
  <si>
    <t>Otras Pérdidas Operativas</t>
  </si>
  <si>
    <t>TOTAL</t>
  </si>
  <si>
    <t>Desafectación de Previsiones</t>
  </si>
  <si>
    <t>Ganancias por Valuación</t>
  </si>
  <si>
    <t>Ganancias por Servicios</t>
  </si>
  <si>
    <t>Otras Ganancias Operativas</t>
  </si>
  <si>
    <t>Ganancias Extraordinarias</t>
  </si>
  <si>
    <t>II) PATRIMONIO</t>
  </si>
  <si>
    <t>ACTIVO</t>
  </si>
  <si>
    <t>PASIVO</t>
  </si>
  <si>
    <t>Disponible</t>
  </si>
  <si>
    <t>Créditos Diversos</t>
  </si>
  <si>
    <t>Inversiones</t>
  </si>
  <si>
    <t>Bienes de Uso</t>
  </si>
  <si>
    <t>Cargos Diferidos</t>
  </si>
  <si>
    <t>Obligaciones Diversas</t>
  </si>
  <si>
    <t>Provisiones y Previsiones</t>
  </si>
  <si>
    <t>PATRIMONIO</t>
  </si>
  <si>
    <t>TOTAL ACTIVO</t>
  </si>
  <si>
    <t>Cuentas de Contingencia</t>
  </si>
  <si>
    <t>Cuentas de Orden</t>
  </si>
  <si>
    <t>III) RESULTADO DEL EJERCICIO</t>
  </si>
  <si>
    <t>Patrimonio Neto</t>
  </si>
  <si>
    <t>Total Cartera de Préstamos</t>
  </si>
  <si>
    <t>(*) Incluyen las deudas efectivas (capital e intereses devengados a la fecha de clasificación) y los créditos contingentes. Asimismo, incluye el saldo de los Deudores por Venta de Bienes a Plazo.</t>
  </si>
  <si>
    <t>(**) El valor Computable de las Garantías, no podrá ser superior al saldo de la deuda garantizada.</t>
  </si>
  <si>
    <t xml:space="preserve"> </t>
  </si>
  <si>
    <t>Previsiones después de garantías</t>
  </si>
  <si>
    <t>Riesgo neto de previsiones</t>
  </si>
  <si>
    <t>Previsiones mínimas exigidas</t>
  </si>
  <si>
    <t>Previsiones exigidas s/Categorías de Clasificación</t>
  </si>
  <si>
    <t>Previsiones Genéricas (0,5% s/Riesgo Neto de Prev.) (***)</t>
  </si>
  <si>
    <t>Garantías Computables p/previsiones: Cobertura s/ riesgos (**)</t>
  </si>
  <si>
    <t xml:space="preserve">        GLORIA GULINO DE ZARZA</t>
  </si>
  <si>
    <t xml:space="preserve">                      Contadora</t>
  </si>
  <si>
    <t xml:space="preserve">                RUC N° 332362-5</t>
  </si>
  <si>
    <t xml:space="preserve">ESTADO DE RESULTADOS </t>
  </si>
  <si>
    <t>I) CARTERA TOTAL CLASIFICADA</t>
  </si>
  <si>
    <t>CATEGORIAS DE CLASIFICACION</t>
  </si>
  <si>
    <t>Previsiones antes de garantías</t>
  </si>
  <si>
    <t>Riesgos después de previsiones y antes de garantías</t>
  </si>
  <si>
    <t>Riesgos no cubiertos por garantías</t>
  </si>
  <si>
    <t>Total Riesgos (*)</t>
  </si>
  <si>
    <t>Movimientos</t>
  </si>
  <si>
    <t>Resultados Acumulados</t>
  </si>
  <si>
    <t>Valores Públicos y Privados</t>
  </si>
  <si>
    <t xml:space="preserve">Créditos Vencidos por Intermediación Financiera </t>
  </si>
  <si>
    <t xml:space="preserve">TOTAL PASIVO Y PATRIMONIO </t>
  </si>
  <si>
    <t>Obligaciones Vigentes por Intermediación Financiera-  Sector Financiero</t>
  </si>
  <si>
    <t>Obligaciones Vigentes por Intermediación Financiera- Sector No Financiero</t>
  </si>
  <si>
    <t>Pérdidas por Obligaciones por Intermediación Financiera-Sector Financiero</t>
  </si>
  <si>
    <t>Pérdidas por Obligaciones por Intermediación Financiera-Sector No Financiero</t>
  </si>
  <si>
    <t>Ganancias por Créditos Vigentes por Intermediación Financiera- Sector Financiero</t>
  </si>
  <si>
    <t>Ganancias por Créditos Vigentes por Intermediación Financiera- Sector No Financiero</t>
  </si>
  <si>
    <t xml:space="preserve">Ganancias por Créditos Vencidos por Intermediación Financiera </t>
  </si>
  <si>
    <t xml:space="preserve">                                Síndico</t>
  </si>
  <si>
    <t>Ajustes de Resultados de Ejercicios  Anteriores</t>
  </si>
  <si>
    <t>Créditos Vigentes por Intermediación Financiera-Sector Financiero</t>
  </si>
  <si>
    <t>Créditos Vigentes por Intermediación Financiera-Sector No Financiero</t>
  </si>
  <si>
    <t>1a</t>
  </si>
  <si>
    <t>1b</t>
  </si>
  <si>
    <t xml:space="preserve">                         Guaraníes</t>
  </si>
  <si>
    <t xml:space="preserve">                          Guaraníes</t>
  </si>
  <si>
    <t>Previsiones existentes s/ Estados Contables</t>
  </si>
  <si>
    <t>Además, incluye operaciones de forward por el diferencial que surge entre el valor futuro y el presente del contrato.</t>
  </si>
  <si>
    <t>Superávit de Previsiones</t>
  </si>
  <si>
    <t>Pérdidas Extraordinarias</t>
  </si>
  <si>
    <t>Aportes no Capitalizados</t>
  </si>
  <si>
    <t xml:space="preserve">                                     Gerente General</t>
  </si>
  <si>
    <t xml:space="preserve">                     JERONIMO NASSER</t>
  </si>
  <si>
    <t>Adelanto Irrevocable a cuenta de Capital</t>
  </si>
  <si>
    <t>Adelanto Irrevocable</t>
  </si>
  <si>
    <t xml:space="preserve">          Conforme a la Resolución N° 2 de fecha 17 de agosto de 2010 del Banco Central del Paraguay  y a la circular DIR N°008/2014</t>
  </si>
  <si>
    <t xml:space="preserve">                                                          </t>
  </si>
  <si>
    <t xml:space="preserve">        * Tipo de Reporte: Actualización trimestral.</t>
  </si>
  <si>
    <t>Ajustes de Resultados de Ejercicios Anteriores</t>
  </si>
  <si>
    <t xml:space="preserve">          de fecha 22 de mayo de 2014 de la Comisión Nacional de Valores, se informa lo siguiente:</t>
  </si>
  <si>
    <t>Mas información sobre esta calificación en:</t>
  </si>
  <si>
    <t>www.sudamerisbank.com.py</t>
  </si>
  <si>
    <t>(***) Previsiones consideradas para Créditos Vigentes por Intermediación Financiera Sector No Financiero y Créditos Vencidos.</t>
  </si>
  <si>
    <t>Sudameris Bank S.A.E.C.A.</t>
  </si>
  <si>
    <t>Entidad</t>
  </si>
  <si>
    <t>Calificación Local</t>
  </si>
  <si>
    <t>Solvencia</t>
  </si>
  <si>
    <t>Tendencia</t>
  </si>
  <si>
    <t>NOTA: La calificacion de riesgo no constituye una sugerencia o recomendación para comprar, vender, mantener un determinado valor o realizar una inversión, ni un aval o garantía de una inversión y su emisor.</t>
  </si>
  <si>
    <t>www.fixscr.com</t>
  </si>
  <si>
    <t xml:space="preserve">                                                  Ricardo Brugada N°196 e/ Brasilia y Morales, Asunción - Paraguay </t>
  </si>
  <si>
    <r>
      <t xml:space="preserve">        * Calificadora: FIX SCR S.A. AGENTE DE CALIFICACIÓN DE RIESGO (Afiliada de Fitch
Ratings)</t>
    </r>
    <r>
      <rPr>
        <u/>
        <sz val="8"/>
        <rFont val="Arial"/>
        <family val="2"/>
      </rPr>
      <t/>
    </r>
  </si>
  <si>
    <t xml:space="preserve">                                                  Tel.: (595)21 203030 // alejandro.piera@ghp.com.py</t>
  </si>
  <si>
    <t>Rentas y Diferencia de Cotización de Valores Públicos y Privados</t>
  </si>
  <si>
    <t>CALIFICACIÓN SUDAMERIS BANK S.A.E.C.A.</t>
  </si>
  <si>
    <t>Vicepresidente</t>
  </si>
  <si>
    <t>SEBASTIEN LAHAIE</t>
  </si>
  <si>
    <t>Estable</t>
  </si>
  <si>
    <t xml:space="preserve">                        LUIS FRANCO</t>
  </si>
  <si>
    <t>Saldos al Cierre del Ejercicio Anterior 31/12/2022</t>
  </si>
  <si>
    <t>31/12/2023 (*)</t>
  </si>
  <si>
    <t>(*) Porcentaje estimado al cierre del ejercicio 2023.</t>
  </si>
  <si>
    <t>AA+py</t>
  </si>
  <si>
    <t>ESTADO DE SITUACION PATRIMONIAL AL 30 DE SETIEMBRE DE 2023</t>
  </si>
  <si>
    <t>Saldos al Cierre del Periodo Publicado 30/09/2023</t>
  </si>
  <si>
    <r>
      <t xml:space="preserve">   </t>
    </r>
    <r>
      <rPr>
        <sz val="8"/>
        <rFont val="Arial"/>
        <family val="2"/>
      </rPr>
      <t xml:space="preserve">   * Fecha de calificación: 13 de Octubre de 2023</t>
    </r>
  </si>
  <si>
    <r>
      <t xml:space="preserve">                                                               </t>
    </r>
    <r>
      <rPr>
        <sz val="8"/>
        <rFont val="Arial"/>
        <family val="2"/>
      </rPr>
      <t xml:space="preserve"> * Fecha de publicación: 13 de Octubre de 2023</t>
    </r>
  </si>
  <si>
    <t xml:space="preserve">        * Estados Financieros referidos al 30.09.2023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</si>
</sst>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P_t_s_-;\-* #,##0\ _P_t_s_-;_-* &quot;-&quot;\ _P_t_s_-;_-@_-"/>
    <numFmt numFmtId="165" formatCode="0.000%"/>
    <numFmt numFmtId="166" formatCode="dd/mm/yyyy;@"/>
    <numFmt numFmtId="167" formatCode="#,##0_ ;\-#,##0\ "/>
  </numFmts>
  <fonts count="29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26"/>
      <name val="Times New Roman"/>
      <family val="1"/>
    </font>
    <font>
      <b/>
      <sz val="12"/>
      <name val="Times New Roman"/>
      <family val="1"/>
    </font>
    <font>
      <sz val="6"/>
      <name val="Arial"/>
      <family val="2"/>
    </font>
    <font>
      <sz val="12"/>
      <name val="Arial"/>
      <family val="2"/>
    </font>
    <font>
      <b/>
      <sz val="8"/>
      <color indexed="17"/>
      <name val="Arial"/>
      <family val="2"/>
    </font>
    <font>
      <b/>
      <i/>
      <sz val="14"/>
      <name val="Times New Roman"/>
      <family val="1"/>
    </font>
    <font>
      <b/>
      <sz val="14"/>
      <name val="Times New Roman"/>
      <family val="1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sz val="9"/>
      <name val="Arial"/>
      <family val="2"/>
    </font>
    <font>
      <sz val="36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name val="Helvetica"/>
      <family val="2"/>
    </font>
    <font>
      <u/>
      <sz val="8"/>
      <name val="Arial"/>
      <family val="2"/>
    </font>
    <font>
      <b/>
      <i/>
      <sz val="12"/>
      <name val="Arial"/>
      <family val="2"/>
    </font>
    <font>
      <b/>
      <i/>
      <sz val="11"/>
      <name val="Arial Rounded MT Bold"/>
      <family val="2"/>
    </font>
    <font>
      <b/>
      <sz val="10"/>
      <color theme="0"/>
      <name val="Arial"/>
      <family val="2"/>
    </font>
    <font>
      <b/>
      <sz val="8"/>
      <color theme="1"/>
      <name val="Arial"/>
      <family val="2"/>
    </font>
    <font>
      <b/>
      <sz val="1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4" fontId="2" fillId="0" borderId="0" xfId="0" applyNumberFormat="1" applyFont="1"/>
    <xf numFmtId="164" fontId="2" fillId="0" borderId="2" xfId="2" applyFont="1" applyBorder="1" applyAlignment="1">
      <alignment horizontal="right"/>
    </xf>
    <xf numFmtId="164" fontId="3" fillId="0" borderId="0" xfId="2" applyFont="1" applyBorder="1" applyAlignment="1">
      <alignment horizontal="right"/>
    </xf>
    <xf numFmtId="164" fontId="2" fillId="0" borderId="0" xfId="2" applyFont="1" applyBorder="1"/>
    <xf numFmtId="164" fontId="3" fillId="0" borderId="0" xfId="2" applyFont="1" applyBorder="1"/>
    <xf numFmtId="164" fontId="2" fillId="0" borderId="0" xfId="2" applyFont="1" applyBorder="1" applyAlignment="1">
      <alignment horizontal="right"/>
    </xf>
    <xf numFmtId="0" fontId="7" fillId="0" borderId="0" xfId="0" applyFont="1"/>
    <xf numFmtId="165" fontId="2" fillId="0" borderId="0" xfId="4" applyNumberFormat="1" applyFont="1"/>
    <xf numFmtId="164" fontId="8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center"/>
    </xf>
    <xf numFmtId="3" fontId="2" fillId="0" borderId="0" xfId="0" applyNumberFormat="1" applyFont="1"/>
    <xf numFmtId="3" fontId="2" fillId="0" borderId="0" xfId="0" applyNumberFormat="1" applyFont="1" applyAlignment="1">
      <alignment horizontal="center"/>
    </xf>
    <xf numFmtId="10" fontId="2" fillId="2" borderId="0" xfId="0" applyNumberFormat="1" applyFont="1" applyFill="1"/>
    <xf numFmtId="0" fontId="2" fillId="2" borderId="1" xfId="0" applyFont="1" applyFill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/>
    <xf numFmtId="164" fontId="2" fillId="0" borderId="0" xfId="2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2" borderId="0" xfId="0" applyFont="1" applyFill="1"/>
    <xf numFmtId="14" fontId="3" fillId="0" borderId="0" xfId="0" applyNumberFormat="1" applyFont="1" applyAlignment="1">
      <alignment horizontal="center"/>
    </xf>
    <xf numFmtId="0" fontId="2" fillId="0" borderId="3" xfId="0" applyFont="1" applyBorder="1"/>
    <xf numFmtId="164" fontId="2" fillId="0" borderId="3" xfId="2" applyFont="1" applyBorder="1"/>
    <xf numFmtId="164" fontId="2" fillId="0" borderId="1" xfId="2" applyFont="1" applyBorder="1"/>
    <xf numFmtId="164" fontId="2" fillId="0" borderId="0" xfId="2" applyFont="1" applyFill="1" applyBorder="1" applyAlignment="1">
      <alignment horizontal="center"/>
    </xf>
    <xf numFmtId="164" fontId="3" fillId="0" borderId="4" xfId="2" applyFont="1" applyBorder="1"/>
    <xf numFmtId="164" fontId="2" fillId="0" borderId="4" xfId="2" applyFont="1" applyBorder="1"/>
    <xf numFmtId="164" fontId="2" fillId="0" borderId="5" xfId="2" applyFont="1" applyFill="1" applyBorder="1" applyAlignment="1">
      <alignment horizontal="center"/>
    </xf>
    <xf numFmtId="164" fontId="2" fillId="0" borderId="4" xfId="2" applyFont="1" applyFill="1" applyBorder="1"/>
    <xf numFmtId="0" fontId="2" fillId="0" borderId="5" xfId="0" applyFont="1" applyBorder="1"/>
    <xf numFmtId="164" fontId="2" fillId="0" borderId="5" xfId="2" applyFont="1" applyBorder="1" applyAlignment="1">
      <alignment horizontal="center"/>
    </xf>
    <xf numFmtId="14" fontId="17" fillId="0" borderId="6" xfId="0" applyNumberFormat="1" applyFont="1" applyBorder="1" applyAlignment="1">
      <alignment horizontal="center"/>
    </xf>
    <xf numFmtId="14" fontId="17" fillId="0" borderId="4" xfId="0" applyNumberFormat="1" applyFont="1" applyBorder="1" applyAlignment="1">
      <alignment horizontal="center"/>
    </xf>
    <xf numFmtId="0" fontId="18" fillId="0" borderId="0" xfId="0" applyFont="1"/>
    <xf numFmtId="164" fontId="2" fillId="0" borderId="0" xfId="2" applyFont="1" applyBorder="1" applyAlignment="1"/>
    <xf numFmtId="0" fontId="22" fillId="0" borderId="0" xfId="0" applyFont="1"/>
    <xf numFmtId="164" fontId="2" fillId="0" borderId="2" xfId="2" applyFont="1" applyFill="1" applyBorder="1" applyAlignment="1">
      <alignment horizontal="center"/>
    </xf>
    <xf numFmtId="164" fontId="2" fillId="0" borderId="7" xfId="2" applyFont="1" applyFill="1" applyBorder="1" applyAlignment="1">
      <alignment horizontal="right"/>
    </xf>
    <xf numFmtId="164" fontId="2" fillId="0" borderId="0" xfId="2" applyFont="1" applyFill="1" applyBorder="1" applyAlignment="1">
      <alignment horizontal="right"/>
    </xf>
    <xf numFmtId="164" fontId="2" fillId="0" borderId="2" xfId="2" applyFont="1" applyFill="1" applyBorder="1" applyAlignment="1">
      <alignment horizontal="right"/>
    </xf>
    <xf numFmtId="164" fontId="2" fillId="0" borderId="5" xfId="2" applyFont="1" applyFill="1" applyBorder="1" applyAlignment="1">
      <alignment horizontal="right"/>
    </xf>
    <xf numFmtId="164" fontId="2" fillId="0" borderId="3" xfId="2" applyFont="1" applyFill="1" applyBorder="1" applyAlignment="1">
      <alignment horizontal="right"/>
    </xf>
    <xf numFmtId="164" fontId="2" fillId="0" borderId="1" xfId="2" applyFont="1" applyBorder="1" applyAlignment="1">
      <alignment horizontal="center"/>
    </xf>
    <xf numFmtId="164" fontId="2" fillId="0" borderId="8" xfId="2" applyFont="1" applyFill="1" applyBorder="1" applyAlignment="1">
      <alignment horizontal="right"/>
    </xf>
    <xf numFmtId="0" fontId="2" fillId="0" borderId="9" xfId="0" applyFont="1" applyBorder="1"/>
    <xf numFmtId="0" fontId="2" fillId="0" borderId="8" xfId="0" applyFont="1" applyBorder="1"/>
    <xf numFmtId="164" fontId="2" fillId="0" borderId="2" xfId="2" applyFont="1" applyFill="1" applyBorder="1" applyAlignment="1"/>
    <xf numFmtId="164" fontId="2" fillId="0" borderId="3" xfId="2" applyFont="1" applyFill="1" applyBorder="1" applyAlignment="1">
      <alignment horizontal="center"/>
    </xf>
    <xf numFmtId="0" fontId="22" fillId="0" borderId="0" xfId="0" applyFont="1" applyAlignment="1">
      <alignment horizontal="left"/>
    </xf>
    <xf numFmtId="0" fontId="15" fillId="0" borderId="0" xfId="1" applyAlignment="1" applyProtection="1"/>
    <xf numFmtId="0" fontId="24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2" fillId="3" borderId="0" xfId="0" applyFont="1" applyFill="1"/>
    <xf numFmtId="166" fontId="17" fillId="0" borderId="4" xfId="0" applyNumberFormat="1" applyFont="1" applyBorder="1" applyAlignment="1">
      <alignment horizontal="center"/>
    </xf>
    <xf numFmtId="0" fontId="26" fillId="4" borderId="0" xfId="0" applyFont="1" applyFill="1" applyAlignment="1">
      <alignment horizontal="center"/>
    </xf>
    <xf numFmtId="167" fontId="27" fillId="3" borderId="0" xfId="2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2" xfId="2" applyFont="1" applyFill="1" applyBorder="1" applyAlignment="1">
      <alignment horizontal="left"/>
    </xf>
    <xf numFmtId="1" fontId="2" fillId="0" borderId="0" xfId="2" applyNumberFormat="1" applyFont="1" applyFill="1" applyBorder="1" applyAlignment="1">
      <alignment horizontal="right"/>
    </xf>
    <xf numFmtId="1" fontId="2" fillId="0" borderId="0" xfId="0" applyNumberFormat="1" applyFont="1" applyAlignment="1">
      <alignment horizontal="right"/>
    </xf>
    <xf numFmtId="1" fontId="2" fillId="0" borderId="0" xfId="2" applyNumberFormat="1" applyFont="1" applyBorder="1" applyAlignment="1">
      <alignment horizontal="right"/>
    </xf>
    <xf numFmtId="10" fontId="2" fillId="0" borderId="0" xfId="4" applyNumberFormat="1" applyFont="1"/>
    <xf numFmtId="164" fontId="2" fillId="0" borderId="0" xfId="2" applyFont="1"/>
    <xf numFmtId="164" fontId="14" fillId="0" borderId="0" xfId="2" applyFont="1" applyAlignment="1">
      <alignment horizontal="center"/>
    </xf>
    <xf numFmtId="164" fontId="10" fillId="0" borderId="0" xfId="2" applyFont="1" applyAlignment="1">
      <alignment horizontal="center"/>
    </xf>
    <xf numFmtId="164" fontId="3" fillId="0" borderId="0" xfId="2" applyFont="1"/>
    <xf numFmtId="164" fontId="17" fillId="0" borderId="8" xfId="2" applyFont="1" applyBorder="1"/>
    <xf numFmtId="164" fontId="17" fillId="0" borderId="12" xfId="2" applyFont="1" applyBorder="1"/>
    <xf numFmtId="164" fontId="2" fillId="0" borderId="2" xfId="2" applyFont="1" applyBorder="1"/>
    <xf numFmtId="164" fontId="2" fillId="0" borderId="7" xfId="2" applyFont="1" applyBorder="1"/>
    <xf numFmtId="164" fontId="2" fillId="0" borderId="13" xfId="2" applyFont="1" applyBorder="1"/>
    <xf numFmtId="164" fontId="22" fillId="0" borderId="0" xfId="2" applyFont="1" applyAlignment="1"/>
    <xf numFmtId="164" fontId="2" fillId="0" borderId="0" xfId="2" applyFont="1" applyAlignment="1"/>
    <xf numFmtId="0" fontId="2" fillId="3" borderId="0" xfId="0" applyFont="1" applyFill="1"/>
    <xf numFmtId="0" fontId="2" fillId="3" borderId="0" xfId="0" applyFont="1" applyFill="1" applyAlignment="1">
      <alignment horizontal="right"/>
    </xf>
    <xf numFmtId="164" fontId="2" fillId="3" borderId="0" xfId="2" applyFont="1" applyFill="1"/>
    <xf numFmtId="0" fontId="2" fillId="3" borderId="0" xfId="0" applyFont="1" applyFill="1" applyAlignment="1">
      <alignment horizontal="center"/>
    </xf>
    <xf numFmtId="0" fontId="18" fillId="3" borderId="0" xfId="0" applyFont="1" applyFill="1"/>
    <xf numFmtId="164" fontId="2" fillId="3" borderId="0" xfId="2" applyFont="1" applyFill="1" applyBorder="1"/>
    <xf numFmtId="0" fontId="3" fillId="3" borderId="4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/>
    </xf>
    <xf numFmtId="0" fontId="2" fillId="3" borderId="14" xfId="0" applyFont="1" applyFill="1" applyBorder="1" applyAlignment="1">
      <alignment horizontal="left" wrapText="1"/>
    </xf>
    <xf numFmtId="3" fontId="2" fillId="3" borderId="0" xfId="2" applyNumberFormat="1" applyFont="1" applyFill="1" applyBorder="1" applyAlignment="1">
      <alignment horizontal="center"/>
    </xf>
    <xf numFmtId="3" fontId="2" fillId="3" borderId="0" xfId="2" applyNumberFormat="1" applyFont="1" applyFill="1" applyBorder="1"/>
    <xf numFmtId="164" fontId="2" fillId="3" borderId="0" xfId="2" applyFont="1" applyFill="1" applyBorder="1" applyAlignment="1">
      <alignment horizontal="center"/>
    </xf>
    <xf numFmtId="0" fontId="2" fillId="3" borderId="15" xfId="0" applyFont="1" applyFill="1" applyBorder="1" applyAlignment="1">
      <alignment horizontal="left" wrapText="1"/>
    </xf>
    <xf numFmtId="0" fontId="2" fillId="3" borderId="12" xfId="0" applyFont="1" applyFill="1" applyBorder="1"/>
    <xf numFmtId="3" fontId="2" fillId="3" borderId="12" xfId="2" applyNumberFormat="1" applyFont="1" applyFill="1" applyBorder="1" applyAlignment="1">
      <alignment horizontal="center"/>
    </xf>
    <xf numFmtId="3" fontId="2" fillId="3" borderId="12" xfId="2" applyNumberFormat="1" applyFont="1" applyFill="1" applyBorder="1" applyAlignment="1"/>
    <xf numFmtId="3" fontId="2" fillId="3" borderId="12" xfId="2" applyNumberFormat="1" applyFont="1" applyFill="1" applyBorder="1"/>
    <xf numFmtId="0" fontId="2" fillId="3" borderId="0" xfId="2" applyNumberFormat="1" applyFont="1" applyFill="1" applyBorder="1"/>
    <xf numFmtId="164" fontId="3" fillId="3" borderId="0" xfId="2" applyFont="1" applyFill="1" applyBorder="1"/>
    <xf numFmtId="164" fontId="2" fillId="3" borderId="0" xfId="2" applyFont="1" applyFill="1" applyBorder="1" applyAlignment="1">
      <alignment horizontal="left"/>
    </xf>
    <xf numFmtId="164" fontId="27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wrapText="1"/>
    </xf>
    <xf numFmtId="0" fontId="16" fillId="0" borderId="4" xfId="2" applyNumberFormat="1" applyFont="1" applyFill="1" applyBorder="1" applyAlignment="1">
      <alignment horizontal="center"/>
    </xf>
    <xf numFmtId="0" fontId="16" fillId="0" borderId="14" xfId="2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 wrapText="1"/>
    </xf>
    <xf numFmtId="3" fontId="3" fillId="0" borderId="4" xfId="2" applyNumberFormat="1" applyFont="1" applyFill="1" applyBorder="1" applyAlignment="1">
      <alignment horizontal="center"/>
    </xf>
    <xf numFmtId="3" fontId="3" fillId="0" borderId="14" xfId="2" applyNumberFormat="1" applyFont="1" applyFill="1" applyBorder="1" applyAlignment="1">
      <alignment horizontal="center"/>
    </xf>
    <xf numFmtId="3" fontId="2" fillId="0" borderId="5" xfId="2" applyNumberFormat="1" applyFont="1" applyFill="1" applyBorder="1" applyAlignment="1">
      <alignment horizontal="right" indent="1"/>
    </xf>
    <xf numFmtId="3" fontId="2" fillId="0" borderId="5" xfId="2" applyNumberFormat="1" applyFont="1" applyFill="1" applyBorder="1" applyAlignment="1">
      <alignment horizontal="center"/>
    </xf>
    <xf numFmtId="3" fontId="2" fillId="0" borderId="1" xfId="2" applyNumberFormat="1" applyFont="1" applyFill="1" applyBorder="1" applyAlignment="1">
      <alignment horizontal="right" indent="1"/>
    </xf>
    <xf numFmtId="3" fontId="2" fillId="0" borderId="2" xfId="2" applyNumberFormat="1" applyFont="1" applyFill="1" applyBorder="1" applyAlignment="1">
      <alignment horizontal="right" indent="1"/>
    </xf>
    <xf numFmtId="3" fontId="2" fillId="0" borderId="4" xfId="2" applyNumberFormat="1" applyFont="1" applyFill="1" applyBorder="1" applyAlignment="1">
      <alignment horizontal="center"/>
    </xf>
    <xf numFmtId="3" fontId="2" fillId="0" borderId="4" xfId="2" applyNumberFormat="1" applyFont="1" applyFill="1" applyBorder="1" applyAlignment="1">
      <alignment horizontal="right" inden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8" fillId="4" borderId="14" xfId="0" applyFont="1" applyFill="1" applyBorder="1" applyAlignment="1">
      <alignment horizontal="left"/>
    </xf>
    <xf numFmtId="0" fontId="28" fillId="4" borderId="6" xfId="0" applyFont="1" applyFill="1" applyBorder="1" applyAlignment="1">
      <alignment horizontal="left"/>
    </xf>
    <xf numFmtId="0" fontId="28" fillId="4" borderId="6" xfId="0" applyFont="1" applyFill="1" applyBorder="1" applyAlignment="1">
      <alignment horizontal="center"/>
    </xf>
    <xf numFmtId="0" fontId="28" fillId="4" borderId="16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164" fontId="2" fillId="0" borderId="8" xfId="2" applyFont="1" applyFill="1" applyBorder="1" applyAlignment="1">
      <alignment horizontal="right"/>
    </xf>
    <xf numFmtId="164" fontId="2" fillId="0" borderId="7" xfId="2" applyFont="1" applyFill="1" applyBorder="1" applyAlignment="1">
      <alignment horizontal="right"/>
    </xf>
    <xf numFmtId="164" fontId="2" fillId="0" borderId="0" xfId="2" applyFont="1" applyFill="1" applyBorder="1" applyAlignment="1">
      <alignment horizontal="right"/>
    </xf>
    <xf numFmtId="164" fontId="2" fillId="0" borderId="2" xfId="2" applyFont="1" applyFill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164" fontId="3" fillId="0" borderId="0" xfId="2" applyFont="1" applyFill="1" applyBorder="1" applyAlignment="1"/>
    <xf numFmtId="164" fontId="3" fillId="0" borderId="2" xfId="2" applyFont="1" applyFill="1" applyBorder="1" applyAlignment="1"/>
    <xf numFmtId="164" fontId="28" fillId="4" borderId="6" xfId="2" applyFont="1" applyFill="1" applyBorder="1" applyAlignment="1"/>
    <xf numFmtId="164" fontId="28" fillId="4" borderId="16" xfId="2" applyFont="1" applyFill="1" applyBorder="1" applyAlignment="1"/>
    <xf numFmtId="0" fontId="17" fillId="0" borderId="9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164" fontId="17" fillId="0" borderId="8" xfId="2" applyFont="1" applyFill="1" applyBorder="1" applyAlignment="1">
      <alignment horizontal="right"/>
    </xf>
    <xf numFmtId="164" fontId="17" fillId="0" borderId="7" xfId="2" applyFont="1" applyFill="1" applyBorder="1" applyAlignment="1">
      <alignment horizontal="right"/>
    </xf>
    <xf numFmtId="0" fontId="17" fillId="0" borderId="15" xfId="0" applyFont="1" applyBorder="1" applyAlignment="1">
      <alignment horizontal="left"/>
    </xf>
    <xf numFmtId="0" fontId="17" fillId="0" borderId="12" xfId="0" applyFont="1" applyBorder="1" applyAlignment="1">
      <alignment horizontal="left"/>
    </xf>
    <xf numFmtId="164" fontId="17" fillId="0" borderId="12" xfId="2" applyFont="1" applyFill="1" applyBorder="1" applyAlignment="1">
      <alignment horizontal="right"/>
    </xf>
    <xf numFmtId="164" fontId="17" fillId="0" borderId="13" xfId="2" applyFont="1" applyFill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0" borderId="8" xfId="0" applyBorder="1"/>
    <xf numFmtId="164" fontId="2" fillId="0" borderId="0" xfId="2" applyFont="1" applyFill="1" applyBorder="1" applyAlignment="1">
      <alignment horizontal="center"/>
    </xf>
    <xf numFmtId="164" fontId="2" fillId="0" borderId="2" xfId="2" applyFont="1" applyFill="1" applyBorder="1" applyAlignment="1">
      <alignment horizontal="center"/>
    </xf>
    <xf numFmtId="164" fontId="2" fillId="0" borderId="0" xfId="2" applyFont="1" applyBorder="1" applyAlignment="1">
      <alignment horizontal="right"/>
    </xf>
    <xf numFmtId="164" fontId="2" fillId="0" borderId="2" xfId="2" applyFont="1" applyBorder="1" applyAlignment="1">
      <alignment horizontal="right"/>
    </xf>
    <xf numFmtId="164" fontId="28" fillId="4" borderId="6" xfId="2" applyFont="1" applyFill="1" applyBorder="1" applyAlignment="1">
      <alignment horizontal="right"/>
    </xf>
    <xf numFmtId="164" fontId="28" fillId="4" borderId="16" xfId="2" applyFont="1" applyFill="1" applyBorder="1" applyAlignment="1">
      <alignment horizontal="right"/>
    </xf>
    <xf numFmtId="0" fontId="17" fillId="0" borderId="14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7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3" fontId="2" fillId="3" borderId="8" xfId="2" applyNumberFormat="1" applyFont="1" applyFill="1" applyBorder="1" applyAlignment="1">
      <alignment horizontal="center"/>
    </xf>
    <xf numFmtId="3" fontId="2" fillId="3" borderId="12" xfId="2" applyNumberFormat="1" applyFont="1" applyFill="1" applyBorder="1" applyAlignment="1">
      <alignment horizontal="center"/>
    </xf>
    <xf numFmtId="0" fontId="26" fillId="4" borderId="0" xfId="0" applyFont="1" applyFill="1" applyAlignment="1">
      <alignment horizontal="center"/>
    </xf>
    <xf numFmtId="0" fontId="26" fillId="4" borderId="0" xfId="0" applyFont="1" applyFill="1" applyAlignment="1">
      <alignment horizontal="center" vertical="justify"/>
    </xf>
    <xf numFmtId="164" fontId="2" fillId="0" borderId="5" xfId="2" applyFont="1" applyFill="1" applyBorder="1" applyAlignment="1">
      <alignment horizontal="center"/>
    </xf>
    <xf numFmtId="164" fontId="2" fillId="0" borderId="1" xfId="2" applyFont="1" applyFill="1" applyBorder="1" applyAlignment="1">
      <alignment horizontal="center"/>
    </xf>
    <xf numFmtId="10" fontId="13" fillId="2" borderId="17" xfId="4" applyNumberFormat="1" applyFont="1" applyFill="1" applyBorder="1" applyAlignment="1">
      <alignment horizontal="center" vertical="center" wrapText="1"/>
    </xf>
    <xf numFmtId="10" fontId="13" fillId="2" borderId="3" xfId="4" applyNumberFormat="1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2" fillId="0" borderId="0" xfId="0" applyFont="1" applyAlignment="1">
      <alignment horizontal="left"/>
    </xf>
    <xf numFmtId="164" fontId="2" fillId="0" borderId="4" xfId="2" applyFont="1" applyFill="1" applyBorder="1" applyAlignment="1">
      <alignment horizontal="center"/>
    </xf>
    <xf numFmtId="10" fontId="13" fillId="2" borderId="0" xfId="4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10" fontId="13" fillId="2" borderId="8" xfId="4" applyNumberFormat="1" applyFont="1" applyFill="1" applyBorder="1" applyAlignment="1">
      <alignment horizontal="center" vertical="center" wrapText="1"/>
    </xf>
    <xf numFmtId="10" fontId="13" fillId="2" borderId="12" xfId="4" applyNumberFormat="1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</cellXfs>
  <cellStyles count="5">
    <cellStyle name="Comma [0]" xfId="2" builtinId="6"/>
    <cellStyle name="Hyperlink" xfId="1" builtinId="8"/>
    <cellStyle name="Normal" xfId="0" builtinId="0"/>
    <cellStyle name="Normal 3" xfId="3" xr:uid="{00000000-0005-0000-0000-000003000000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647700</xdr:colOff>
      <xdr:row>100</xdr:row>
      <xdr:rowOff>22860</xdr:rowOff>
    </xdr:from>
    <xdr:to>
      <xdr:col>10</xdr:col>
      <xdr:colOff>952500</xdr:colOff>
      <xdr:row>106</xdr:row>
      <xdr:rowOff>76200</xdr:rowOff>
    </xdr:to>
    <xdr:sp macro="" textlink="">
      <xdr:nvSpPr>
        <xdr:cNvPr id="8377" name="AutoShape 2492">
          <a:extLst>
            <a:ext uri="{FF2B5EF4-FFF2-40B4-BE49-F238E27FC236}">
              <a16:creationId xmlns:a16="http://schemas.microsoft.com/office/drawing/2014/main" id="{7A280F8E-40CA-EE4F-23FE-75CE96E88632}"/>
            </a:ext>
          </a:extLst>
        </xdr:cNvPr>
        <xdr:cNvSpPr>
          <a:spLocks noChangeAspect="1" noChangeArrowheads="1"/>
        </xdr:cNvSpPr>
      </xdr:nvSpPr>
      <xdr:spPr bwMode="auto">
        <a:xfrm>
          <a:off x="9243060" y="15110460"/>
          <a:ext cx="4099560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7620</xdr:colOff>
      <xdr:row>100</xdr:row>
      <xdr:rowOff>121920</xdr:rowOff>
    </xdr:from>
    <xdr:to>
      <xdr:col>11</xdr:col>
      <xdr:colOff>160020</xdr:colOff>
      <xdr:row>107</xdr:row>
      <xdr:rowOff>38100</xdr:rowOff>
    </xdr:to>
    <xdr:sp macro="" textlink="">
      <xdr:nvSpPr>
        <xdr:cNvPr id="8378" name="AutoShape 1507">
          <a:extLst>
            <a:ext uri="{FF2B5EF4-FFF2-40B4-BE49-F238E27FC236}">
              <a16:creationId xmlns:a16="http://schemas.microsoft.com/office/drawing/2014/main" id="{9C9DD056-2409-E83B-C714-C762F7FF3839}"/>
            </a:ext>
          </a:extLst>
        </xdr:cNvPr>
        <xdr:cNvSpPr>
          <a:spLocks noChangeAspect="1" noChangeArrowheads="1"/>
        </xdr:cNvSpPr>
      </xdr:nvSpPr>
      <xdr:spPr bwMode="auto">
        <a:xfrm>
          <a:off x="9845040" y="15209520"/>
          <a:ext cx="4107180" cy="111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7620</xdr:colOff>
      <xdr:row>100</xdr:row>
      <xdr:rowOff>121920</xdr:rowOff>
    </xdr:from>
    <xdr:to>
      <xdr:col>11</xdr:col>
      <xdr:colOff>160020</xdr:colOff>
      <xdr:row>107</xdr:row>
      <xdr:rowOff>38100</xdr:rowOff>
    </xdr:to>
    <xdr:sp macro="" textlink="">
      <xdr:nvSpPr>
        <xdr:cNvPr id="8379" name="AutoShape 1558">
          <a:extLst>
            <a:ext uri="{FF2B5EF4-FFF2-40B4-BE49-F238E27FC236}">
              <a16:creationId xmlns:a16="http://schemas.microsoft.com/office/drawing/2014/main" id="{3B95B267-3121-46A9-4866-3879E75834C8}"/>
            </a:ext>
          </a:extLst>
        </xdr:cNvPr>
        <xdr:cNvSpPr>
          <a:spLocks noChangeAspect="1" noChangeArrowheads="1"/>
        </xdr:cNvSpPr>
      </xdr:nvSpPr>
      <xdr:spPr bwMode="auto">
        <a:xfrm>
          <a:off x="9845040" y="15209520"/>
          <a:ext cx="4107180" cy="111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563880</xdr:colOff>
      <xdr:row>101</xdr:row>
      <xdr:rowOff>137160</xdr:rowOff>
    </xdr:from>
    <xdr:to>
      <xdr:col>10</xdr:col>
      <xdr:colOff>868680</xdr:colOff>
      <xdr:row>108</xdr:row>
      <xdr:rowOff>15240</xdr:rowOff>
    </xdr:to>
    <xdr:sp macro="" textlink="">
      <xdr:nvSpPr>
        <xdr:cNvPr id="8380" name="AutoShape 1404">
          <a:extLst>
            <a:ext uri="{FF2B5EF4-FFF2-40B4-BE49-F238E27FC236}">
              <a16:creationId xmlns:a16="http://schemas.microsoft.com/office/drawing/2014/main" id="{20C34745-5C6B-331B-F14A-0E95B293B253}"/>
            </a:ext>
          </a:extLst>
        </xdr:cNvPr>
        <xdr:cNvSpPr>
          <a:spLocks noChangeAspect="1" noChangeArrowheads="1"/>
        </xdr:cNvSpPr>
      </xdr:nvSpPr>
      <xdr:spPr bwMode="auto">
        <a:xfrm>
          <a:off x="9159240" y="15354300"/>
          <a:ext cx="409956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594360</xdr:colOff>
      <xdr:row>0</xdr:row>
      <xdr:rowOff>114300</xdr:rowOff>
    </xdr:from>
    <xdr:to>
      <xdr:col>10</xdr:col>
      <xdr:colOff>1318260</xdr:colOff>
      <xdr:row>4</xdr:row>
      <xdr:rowOff>114300</xdr:rowOff>
    </xdr:to>
    <xdr:pic>
      <xdr:nvPicPr>
        <xdr:cNvPr id="8381" name="Imagen 4" descr="logos aplicaciones cmyk-01 (3)">
          <a:extLst>
            <a:ext uri="{FF2B5EF4-FFF2-40B4-BE49-F238E27FC236}">
              <a16:creationId xmlns:a16="http://schemas.microsoft.com/office/drawing/2014/main" id="{AC941101-7273-AE29-9244-4CBCF900A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9720" y="114300"/>
          <a:ext cx="451866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617220</xdr:colOff>
      <xdr:row>101</xdr:row>
      <xdr:rowOff>30480</xdr:rowOff>
    </xdr:from>
    <xdr:to>
      <xdr:col>10</xdr:col>
      <xdr:colOff>1127760</xdr:colOff>
      <xdr:row>106</xdr:row>
      <xdr:rowOff>60960</xdr:rowOff>
    </xdr:to>
    <xdr:sp macro="" textlink="">
      <xdr:nvSpPr>
        <xdr:cNvPr id="8382" name="AutoShape 1326">
          <a:extLst>
            <a:ext uri="{FF2B5EF4-FFF2-40B4-BE49-F238E27FC236}">
              <a16:creationId xmlns:a16="http://schemas.microsoft.com/office/drawing/2014/main" id="{918D21E3-DC7E-322A-A7F5-111196E2CCFF}"/>
            </a:ext>
          </a:extLst>
        </xdr:cNvPr>
        <xdr:cNvSpPr>
          <a:spLocks noChangeAspect="1" noChangeArrowheads="1"/>
        </xdr:cNvSpPr>
      </xdr:nvSpPr>
      <xdr:spPr bwMode="auto">
        <a:xfrm>
          <a:off x="9212580" y="15247620"/>
          <a:ext cx="4305300" cy="944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30480</xdr:colOff>
      <xdr:row>99</xdr:row>
      <xdr:rowOff>121920</xdr:rowOff>
    </xdr:from>
    <xdr:to>
      <xdr:col>1</xdr:col>
      <xdr:colOff>1943100</xdr:colOff>
      <xdr:row>103</xdr:row>
      <xdr:rowOff>30480</xdr:rowOff>
    </xdr:to>
    <xdr:pic>
      <xdr:nvPicPr>
        <xdr:cNvPr id="8383" name="Imagen 8">
          <a:extLst>
            <a:ext uri="{FF2B5EF4-FFF2-40B4-BE49-F238E27FC236}">
              <a16:creationId xmlns:a16="http://schemas.microsoft.com/office/drawing/2014/main" id="{46F8069A-E04E-B309-76DF-D7EDD41B1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15079980"/>
          <a:ext cx="204978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403860</xdr:colOff>
      <xdr:row>100</xdr:row>
      <xdr:rowOff>53340</xdr:rowOff>
    </xdr:from>
    <xdr:to>
      <xdr:col>10</xdr:col>
      <xdr:colOff>929640</xdr:colOff>
      <xdr:row>106</xdr:row>
      <xdr:rowOff>99060</xdr:rowOff>
    </xdr:to>
    <xdr:pic>
      <xdr:nvPicPr>
        <xdr:cNvPr id="8384" name="Imagen 59">
          <a:extLst>
            <a:ext uri="{FF2B5EF4-FFF2-40B4-BE49-F238E27FC236}">
              <a16:creationId xmlns:a16="http://schemas.microsoft.com/office/drawing/2014/main" id="{39099C67-E08D-3CD9-EC3F-E87F2E461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9220" y="15140940"/>
          <a:ext cx="432054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1082040</xdr:colOff>
      <xdr:row>5</xdr:row>
      <xdr:rowOff>160020</xdr:rowOff>
    </xdr:to>
    <xdr:pic>
      <xdr:nvPicPr>
        <xdr:cNvPr id="4306" name="6 Imagen">
          <a:extLst>
            <a:ext uri="{FF2B5EF4-FFF2-40B4-BE49-F238E27FC236}">
              <a16:creationId xmlns:a16="http://schemas.microsoft.com/office/drawing/2014/main" id="{9379483E-8096-F58D-E1FE-797A293B1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20540" cy="998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ixscr.com/" TargetMode="External"/><Relationship Id="rId2" Type="http://schemas.openxmlformats.org/officeDocument/2006/relationships/hyperlink" Target="http://www.sudamerisbank.com.py/" TargetMode="External"/><Relationship Id="rId1" Type="http://schemas.openxmlformats.org/officeDocument/2006/relationships/hyperlink" Target="http://www.fixscr.com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4"/>
  <sheetViews>
    <sheetView showGridLines="0" tabSelected="1" topLeftCell="C77" zoomScale="99" zoomScaleNormal="99" workbookViewId="0">
      <selection activeCell="I91" sqref="I91"/>
    </sheetView>
  </sheetViews>
  <sheetFormatPr defaultColWidth="11.44140625" defaultRowHeight="10.199999999999999" x14ac:dyDescent="0.2"/>
  <cols>
    <col min="1" max="1" width="2" style="1" customWidth="1"/>
    <col min="2" max="2" width="29.88671875" style="1" customWidth="1"/>
    <col min="3" max="3" width="18.33203125" style="1" customWidth="1"/>
    <col min="4" max="4" width="19" style="1" customWidth="1"/>
    <col min="5" max="5" width="20.109375" style="1" customWidth="1"/>
    <col min="6" max="6" width="17.109375" style="79" bestFit="1" customWidth="1"/>
    <col min="7" max="7" width="18.88671875" style="1" customWidth="1"/>
    <col min="8" max="8" width="18.109375" style="1" customWidth="1"/>
    <col min="9" max="9" width="19.109375" style="1" customWidth="1"/>
    <col min="10" max="10" width="18.109375" style="1" bestFit="1" customWidth="1"/>
    <col min="11" max="11" width="20.44140625" style="1" customWidth="1"/>
    <col min="12" max="12" width="19.88671875" style="1" bestFit="1" customWidth="1"/>
    <col min="13" max="13" width="17.33203125" style="1" bestFit="1" customWidth="1"/>
    <col min="14" max="16384" width="11.44140625" style="1"/>
  </cols>
  <sheetData>
    <row r="1" spans="1:12" ht="12" customHeight="1" x14ac:dyDescent="0.2"/>
    <row r="2" spans="1:12" ht="24.9" customHeight="1" x14ac:dyDescent="0.25">
      <c r="B2"/>
    </row>
    <row r="3" spans="1:12" customFormat="1" ht="24.9" customHeight="1" x14ac:dyDescent="0.8">
      <c r="A3" s="29"/>
      <c r="B3" s="29"/>
      <c r="C3" s="29"/>
      <c r="D3" s="29"/>
      <c r="E3" s="29"/>
      <c r="F3" s="80"/>
      <c r="G3" s="29"/>
      <c r="H3" s="29"/>
      <c r="J3" s="29"/>
      <c r="K3" s="29"/>
      <c r="L3" s="6"/>
    </row>
    <row r="4" spans="1:12" customFormat="1" ht="12" customHeight="1" x14ac:dyDescent="0.35">
      <c r="A4" s="127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7"/>
    </row>
    <row r="5" spans="1:12" customFormat="1" ht="12" customHeight="1" x14ac:dyDescent="0.35">
      <c r="A5" s="30"/>
      <c r="B5" s="31"/>
      <c r="C5" s="31"/>
      <c r="D5" s="31"/>
      <c r="E5" s="31"/>
      <c r="F5" s="81"/>
      <c r="G5" s="31"/>
      <c r="H5" s="31"/>
      <c r="I5" s="31"/>
      <c r="J5" s="31"/>
      <c r="K5" s="31"/>
      <c r="L5" s="7"/>
    </row>
    <row r="6" spans="1:12" customFormat="1" ht="12" customHeight="1" x14ac:dyDescent="0.35">
      <c r="A6" s="30"/>
      <c r="B6" s="31"/>
      <c r="C6" s="31"/>
      <c r="D6" s="31"/>
      <c r="E6" s="31"/>
      <c r="F6" s="81"/>
      <c r="G6" s="31"/>
      <c r="H6" s="31"/>
      <c r="I6" s="31"/>
      <c r="J6" s="31"/>
      <c r="K6" s="31"/>
      <c r="L6" s="7"/>
    </row>
    <row r="8" spans="1:12" s="18" customFormat="1" ht="21" x14ac:dyDescent="0.4">
      <c r="A8" s="129" t="s">
        <v>113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</row>
    <row r="10" spans="1:12" s="5" customFormat="1" ht="18" customHeight="1" x14ac:dyDescent="0.3">
      <c r="A10" s="130" t="s">
        <v>21</v>
      </c>
      <c r="B10" s="131"/>
      <c r="C10" s="131"/>
      <c r="D10" s="132" t="s">
        <v>74</v>
      </c>
      <c r="E10" s="133"/>
      <c r="F10" s="82"/>
      <c r="G10" s="130" t="s">
        <v>22</v>
      </c>
      <c r="H10" s="131"/>
      <c r="I10" s="131"/>
      <c r="J10" s="132" t="s">
        <v>75</v>
      </c>
      <c r="K10" s="133"/>
    </row>
    <row r="11" spans="1:12" x14ac:dyDescent="0.2">
      <c r="A11" s="134" t="s">
        <v>23</v>
      </c>
      <c r="B11" s="135"/>
      <c r="C11" s="135"/>
      <c r="D11" s="136">
        <v>4952333290553</v>
      </c>
      <c r="E11" s="137"/>
      <c r="G11" s="60" t="s">
        <v>61</v>
      </c>
      <c r="H11" s="61"/>
      <c r="I11" s="61"/>
      <c r="J11" s="59"/>
      <c r="K11" s="55">
        <v>7925461902955</v>
      </c>
      <c r="L11" s="12"/>
    </row>
    <row r="12" spans="1:12" x14ac:dyDescent="0.2">
      <c r="A12" s="134" t="s">
        <v>58</v>
      </c>
      <c r="B12" s="135"/>
      <c r="C12" s="135"/>
      <c r="D12" s="138">
        <v>1947460061272</v>
      </c>
      <c r="E12" s="139"/>
      <c r="G12" s="32" t="s">
        <v>62</v>
      </c>
      <c r="J12" s="54"/>
      <c r="K12" s="55">
        <v>25067816693226</v>
      </c>
    </row>
    <row r="13" spans="1:12" ht="12.75" customHeight="1" x14ac:dyDescent="0.2">
      <c r="A13" s="3" t="s">
        <v>70</v>
      </c>
      <c r="B13" s="4"/>
      <c r="C13" s="4"/>
      <c r="D13" s="4"/>
      <c r="E13" s="55">
        <v>651601697011</v>
      </c>
      <c r="G13" s="134" t="s">
        <v>28</v>
      </c>
      <c r="H13" s="135"/>
      <c r="I13" s="135"/>
      <c r="J13" s="138">
        <v>215610957409</v>
      </c>
      <c r="K13" s="139"/>
    </row>
    <row r="14" spans="1:12" ht="12.75" customHeight="1" x14ac:dyDescent="0.2">
      <c r="A14" s="3" t="s">
        <v>71</v>
      </c>
      <c r="B14" s="4"/>
      <c r="C14" s="4"/>
      <c r="D14" s="54"/>
      <c r="E14" s="55">
        <v>25392973418322</v>
      </c>
      <c r="G14" s="134" t="s">
        <v>29</v>
      </c>
      <c r="H14" s="135"/>
      <c r="I14" s="135"/>
      <c r="J14" s="138">
        <v>93302803227</v>
      </c>
      <c r="K14" s="139"/>
    </row>
    <row r="15" spans="1:12" x14ac:dyDescent="0.2">
      <c r="A15" s="134" t="s">
        <v>24</v>
      </c>
      <c r="B15" s="135"/>
      <c r="C15" s="135"/>
      <c r="D15" s="138">
        <v>998395026690</v>
      </c>
      <c r="E15" s="139"/>
      <c r="G15" s="134"/>
      <c r="H15" s="135"/>
      <c r="I15" s="135"/>
      <c r="J15" s="138"/>
      <c r="K15" s="139"/>
    </row>
    <row r="16" spans="1:12" x14ac:dyDescent="0.2">
      <c r="A16" s="134" t="s">
        <v>59</v>
      </c>
      <c r="B16" s="135"/>
      <c r="C16" s="135"/>
      <c r="D16" s="138">
        <v>346332620280</v>
      </c>
      <c r="E16" s="139"/>
      <c r="G16" s="140" t="s">
        <v>30</v>
      </c>
      <c r="H16" s="141"/>
      <c r="I16" s="141"/>
      <c r="J16" s="142">
        <v>3042105723400</v>
      </c>
      <c r="K16" s="143"/>
    </row>
    <row r="17" spans="1:13" x14ac:dyDescent="0.2">
      <c r="A17" s="134" t="s">
        <v>25</v>
      </c>
      <c r="B17" s="135"/>
      <c r="C17" s="135"/>
      <c r="D17" s="138">
        <v>1525766214441</v>
      </c>
      <c r="E17" s="139"/>
      <c r="G17" s="134" t="s">
        <v>4</v>
      </c>
      <c r="H17" s="135"/>
      <c r="I17" s="135"/>
      <c r="J17" s="138">
        <v>2373667112000</v>
      </c>
      <c r="K17" s="139"/>
      <c r="L17" s="12"/>
    </row>
    <row r="18" spans="1:13" hidden="1" x14ac:dyDescent="0.2">
      <c r="A18" s="3"/>
      <c r="B18" s="4"/>
      <c r="E18" s="62"/>
      <c r="G18" s="3" t="s">
        <v>80</v>
      </c>
      <c r="H18" s="4"/>
      <c r="I18" s="4"/>
      <c r="J18" s="54"/>
      <c r="K18" s="55">
        <v>0</v>
      </c>
      <c r="L18" s="12"/>
    </row>
    <row r="19" spans="1:13" x14ac:dyDescent="0.2">
      <c r="A19" s="3" t="s">
        <v>26</v>
      </c>
      <c r="B19" s="4"/>
      <c r="E19" s="55">
        <v>272798840580</v>
      </c>
      <c r="G19" s="3" t="s">
        <v>83</v>
      </c>
      <c r="H19" s="4"/>
      <c r="I19" s="4"/>
      <c r="J19" s="54"/>
      <c r="K19" s="55">
        <v>711</v>
      </c>
      <c r="L19" s="12"/>
    </row>
    <row r="20" spans="1:13" x14ac:dyDescent="0.2">
      <c r="A20" s="134" t="s">
        <v>27</v>
      </c>
      <c r="B20" s="135"/>
      <c r="C20" s="135"/>
      <c r="D20" s="54"/>
      <c r="E20" s="55">
        <v>256636911068</v>
      </c>
      <c r="G20" s="3" t="s">
        <v>5</v>
      </c>
      <c r="H20" s="4"/>
      <c r="I20" s="4"/>
      <c r="J20" s="54"/>
      <c r="K20" s="55">
        <v>45456869136</v>
      </c>
      <c r="L20" s="12"/>
    </row>
    <row r="21" spans="1:13" x14ac:dyDescent="0.2">
      <c r="A21" s="134"/>
      <c r="B21" s="135"/>
      <c r="C21" s="135"/>
      <c r="D21" s="138"/>
      <c r="E21" s="139"/>
      <c r="G21" s="3" t="s">
        <v>6</v>
      </c>
      <c r="H21" s="4"/>
      <c r="I21" s="4"/>
      <c r="J21" s="54"/>
      <c r="K21" s="52">
        <v>330827185032</v>
      </c>
      <c r="L21" s="12"/>
    </row>
    <row r="22" spans="1:13" hidden="1" x14ac:dyDescent="0.2">
      <c r="A22" s="3"/>
      <c r="B22" s="4"/>
      <c r="C22" s="4"/>
      <c r="D22" s="54"/>
      <c r="E22" s="55"/>
      <c r="G22" s="3" t="s">
        <v>57</v>
      </c>
      <c r="H22" s="4"/>
      <c r="I22" s="4"/>
      <c r="J22" s="54"/>
      <c r="K22" s="52">
        <v>0</v>
      </c>
      <c r="L22" s="12"/>
    </row>
    <row r="23" spans="1:13" x14ac:dyDescent="0.2">
      <c r="A23" s="3"/>
      <c r="B23" s="4"/>
      <c r="C23" s="4"/>
      <c r="D23" s="17"/>
      <c r="E23" s="13"/>
      <c r="G23" s="3" t="s">
        <v>7</v>
      </c>
      <c r="H23" s="4"/>
      <c r="I23" s="4"/>
      <c r="J23" s="40"/>
      <c r="K23" s="52">
        <v>292154556521</v>
      </c>
    </row>
    <row r="24" spans="1:13" ht="12" customHeight="1" x14ac:dyDescent="0.2">
      <c r="A24" s="134"/>
      <c r="B24" s="135"/>
      <c r="C24" s="135"/>
      <c r="D24" s="17"/>
      <c r="E24" s="13"/>
      <c r="G24" s="134"/>
      <c r="H24" s="135"/>
      <c r="I24" s="135"/>
      <c r="J24" s="17"/>
      <c r="K24" s="13"/>
    </row>
    <row r="25" spans="1:13" ht="15.6" x14ac:dyDescent="0.3">
      <c r="A25" s="130" t="s">
        <v>31</v>
      </c>
      <c r="B25" s="131"/>
      <c r="C25" s="131"/>
      <c r="D25" s="144">
        <f>SUM(D11:E20)</f>
        <v>36344298080217</v>
      </c>
      <c r="E25" s="145"/>
      <c r="G25" s="130" t="s">
        <v>60</v>
      </c>
      <c r="H25" s="131"/>
      <c r="I25" s="131"/>
      <c r="J25" s="144">
        <f>+J16+J14+J13+K12+K11</f>
        <v>36344298080217</v>
      </c>
      <c r="K25" s="145"/>
      <c r="M25" s="12"/>
    </row>
    <row r="26" spans="1:13" x14ac:dyDescent="0.2">
      <c r="A26" s="8"/>
      <c r="B26" s="8"/>
      <c r="C26" s="8"/>
      <c r="D26" s="14"/>
      <c r="E26" s="14"/>
      <c r="G26" s="28"/>
      <c r="H26" s="8"/>
      <c r="I26" s="8"/>
      <c r="J26" s="14"/>
      <c r="K26" s="72"/>
    </row>
    <row r="27" spans="1:13" x14ac:dyDescent="0.2">
      <c r="A27" s="8"/>
      <c r="B27" s="8"/>
      <c r="C27" s="8"/>
      <c r="D27" s="14"/>
      <c r="E27" s="14"/>
      <c r="G27" s="8"/>
      <c r="H27" s="8"/>
      <c r="I27" s="8"/>
      <c r="J27" s="14"/>
      <c r="K27" s="20"/>
    </row>
    <row r="28" spans="1:13" ht="13.2" x14ac:dyDescent="0.25">
      <c r="A28" s="8"/>
      <c r="B28" s="8"/>
      <c r="D28" s="146" t="s">
        <v>32</v>
      </c>
      <c r="E28" s="147"/>
      <c r="F28" s="83"/>
      <c r="G28" s="148">
        <v>2412357327151</v>
      </c>
      <c r="H28" s="149"/>
      <c r="I28" s="21"/>
      <c r="J28" s="22"/>
      <c r="K28" s="10"/>
    </row>
    <row r="29" spans="1:13" ht="13.2" x14ac:dyDescent="0.25">
      <c r="A29" s="8"/>
      <c r="B29" s="8"/>
      <c r="D29" s="150" t="s">
        <v>33</v>
      </c>
      <c r="E29" s="151"/>
      <c r="F29" s="84"/>
      <c r="G29" s="152">
        <v>179116543354339</v>
      </c>
      <c r="H29" s="153"/>
      <c r="I29" s="21"/>
      <c r="J29" s="23"/>
      <c r="K29" s="10"/>
    </row>
    <row r="30" spans="1:13" x14ac:dyDescent="0.2">
      <c r="A30" s="8"/>
      <c r="B30" s="8"/>
      <c r="D30" s="4"/>
      <c r="E30" s="4"/>
      <c r="F30" s="15"/>
      <c r="G30" s="2"/>
      <c r="H30" s="2"/>
      <c r="I30" s="8"/>
      <c r="J30" s="25"/>
      <c r="K30" s="10"/>
    </row>
    <row r="32" spans="1:13" s="18" customFormat="1" ht="21" x14ac:dyDescent="0.4">
      <c r="A32" s="129" t="s">
        <v>49</v>
      </c>
      <c r="B32" s="129"/>
      <c r="C32" s="129"/>
      <c r="D32" s="129"/>
      <c r="E32" s="129"/>
      <c r="F32" s="129"/>
      <c r="G32" s="129"/>
      <c r="H32" s="129"/>
      <c r="I32" s="129"/>
      <c r="J32" s="129"/>
      <c r="K32" s="129"/>
    </row>
    <row r="34" spans="1:13" s="5" customFormat="1" ht="15.6" x14ac:dyDescent="0.3">
      <c r="A34" s="130" t="s">
        <v>8</v>
      </c>
      <c r="B34" s="131"/>
      <c r="C34" s="131"/>
      <c r="D34" s="132" t="s">
        <v>74</v>
      </c>
      <c r="E34" s="133"/>
      <c r="F34" s="82"/>
      <c r="G34" s="130" t="s">
        <v>9</v>
      </c>
      <c r="H34" s="131"/>
      <c r="I34" s="131"/>
      <c r="J34" s="132" t="s">
        <v>75</v>
      </c>
      <c r="K34" s="133"/>
    </row>
    <row r="35" spans="1:13" ht="13.2" x14ac:dyDescent="0.25">
      <c r="A35" s="154" t="s">
        <v>63</v>
      </c>
      <c r="B35" s="155"/>
      <c r="C35" s="155"/>
      <c r="D35" s="156"/>
      <c r="E35" s="53">
        <v>270636368766</v>
      </c>
      <c r="G35" s="3" t="s">
        <v>65</v>
      </c>
      <c r="H35" s="4"/>
      <c r="I35" s="4"/>
      <c r="K35" s="55">
        <v>102533670789</v>
      </c>
      <c r="L35" s="9"/>
    </row>
    <row r="36" spans="1:13" x14ac:dyDescent="0.2">
      <c r="A36" s="3" t="s">
        <v>64</v>
      </c>
      <c r="B36" s="4"/>
      <c r="C36" s="4"/>
      <c r="D36" s="54"/>
      <c r="E36" s="55">
        <v>419504849617</v>
      </c>
      <c r="G36" s="3" t="s">
        <v>66</v>
      </c>
      <c r="H36" s="4"/>
      <c r="I36" s="4"/>
      <c r="K36" s="55">
        <v>1184306067018</v>
      </c>
      <c r="L36" s="76"/>
    </row>
    <row r="37" spans="1:13" x14ac:dyDescent="0.2">
      <c r="A37" s="134" t="s">
        <v>10</v>
      </c>
      <c r="B37" s="135"/>
      <c r="C37" s="135"/>
      <c r="D37" s="138">
        <v>3967537199831</v>
      </c>
      <c r="E37" s="139"/>
      <c r="G37" s="134" t="s">
        <v>67</v>
      </c>
      <c r="H37" s="135"/>
      <c r="I37" s="135"/>
      <c r="J37" s="138">
        <v>17187680749</v>
      </c>
      <c r="K37" s="139"/>
      <c r="L37" s="75"/>
      <c r="M37" s="62"/>
    </row>
    <row r="38" spans="1:13" x14ac:dyDescent="0.2">
      <c r="A38" s="134" t="s">
        <v>11</v>
      </c>
      <c r="B38" s="135"/>
      <c r="C38" s="135"/>
      <c r="D38" s="138">
        <v>1321305693353</v>
      </c>
      <c r="E38" s="139"/>
      <c r="G38" s="3" t="s">
        <v>15</v>
      </c>
      <c r="H38" s="4"/>
      <c r="I38" s="4"/>
      <c r="J38" s="157">
        <v>1333243369225</v>
      </c>
      <c r="K38" s="158"/>
      <c r="L38" s="76"/>
      <c r="M38" s="4"/>
    </row>
    <row r="39" spans="1:13" ht="12" customHeight="1" x14ac:dyDescent="0.2">
      <c r="A39" s="32" t="s">
        <v>103</v>
      </c>
      <c r="B39" s="4"/>
      <c r="C39" s="4"/>
      <c r="D39" s="54"/>
      <c r="E39" s="55">
        <v>5647710646</v>
      </c>
      <c r="G39" s="32" t="s">
        <v>103</v>
      </c>
      <c r="J39" s="157">
        <v>59829533312</v>
      </c>
      <c r="K39" s="158"/>
      <c r="L39" s="77"/>
      <c r="M39" s="4"/>
    </row>
    <row r="40" spans="1:13" x14ac:dyDescent="0.2">
      <c r="A40" s="3" t="s">
        <v>12</v>
      </c>
      <c r="B40" s="4"/>
      <c r="C40" s="4"/>
      <c r="D40" s="54"/>
      <c r="E40" s="55">
        <v>31069528478</v>
      </c>
      <c r="G40" s="3" t="s">
        <v>16</v>
      </c>
      <c r="H40" s="4"/>
      <c r="I40" s="4"/>
      <c r="J40" s="157">
        <v>3990310820254</v>
      </c>
      <c r="K40" s="158"/>
      <c r="L40" s="75"/>
      <c r="M40" s="74"/>
    </row>
    <row r="41" spans="1:13" x14ac:dyDescent="0.2">
      <c r="A41" s="3" t="s">
        <v>13</v>
      </c>
      <c r="B41" s="4"/>
      <c r="C41" s="4"/>
      <c r="D41" s="54"/>
      <c r="E41" s="55">
        <v>678360811873</v>
      </c>
      <c r="G41" s="3" t="s">
        <v>17</v>
      </c>
      <c r="H41" s="4"/>
      <c r="I41" s="4"/>
      <c r="J41" s="157">
        <v>120384847357</v>
      </c>
      <c r="K41" s="158"/>
      <c r="L41" s="4"/>
      <c r="M41" s="4"/>
    </row>
    <row r="42" spans="1:13" x14ac:dyDescent="0.2">
      <c r="A42" s="3" t="s">
        <v>79</v>
      </c>
      <c r="C42" s="4"/>
      <c r="D42" s="54"/>
      <c r="E42" s="55">
        <v>205698252058</v>
      </c>
      <c r="G42" s="3" t="s">
        <v>18</v>
      </c>
      <c r="H42" s="4"/>
      <c r="I42" s="4"/>
      <c r="J42" s="157">
        <v>349763164609</v>
      </c>
      <c r="K42" s="158"/>
      <c r="L42" s="4"/>
      <c r="M42" s="4"/>
    </row>
    <row r="43" spans="1:13" x14ac:dyDescent="0.2">
      <c r="A43" s="32" t="s">
        <v>88</v>
      </c>
      <c r="D43" s="54"/>
      <c r="E43" s="55">
        <v>2310004057</v>
      </c>
      <c r="G43" s="3" t="s">
        <v>19</v>
      </c>
      <c r="H43" s="4"/>
      <c r="I43" s="4"/>
      <c r="J43" s="157">
        <v>35303892758</v>
      </c>
      <c r="K43" s="158"/>
      <c r="L43" s="4"/>
      <c r="M43" s="4"/>
    </row>
    <row r="44" spans="1:13" x14ac:dyDescent="0.2">
      <c r="A44" s="32" t="s">
        <v>7</v>
      </c>
      <c r="C44" s="4"/>
      <c r="D44" s="54"/>
      <c r="E44" s="55">
        <v>292154556521</v>
      </c>
      <c r="G44" s="27" t="s">
        <v>69</v>
      </c>
      <c r="H44" s="35"/>
      <c r="I44" s="35"/>
      <c r="J44" s="157">
        <v>1361929129</v>
      </c>
      <c r="K44" s="158"/>
      <c r="L44" s="4"/>
      <c r="M44" s="4"/>
    </row>
    <row r="45" spans="1:13" ht="6.75" customHeight="1" x14ac:dyDescent="0.2">
      <c r="A45" s="3"/>
      <c r="B45" s="4"/>
      <c r="C45" s="4"/>
      <c r="D45" s="159"/>
      <c r="E45" s="160"/>
      <c r="G45" s="134"/>
      <c r="H45" s="135"/>
      <c r="I45" s="135"/>
      <c r="J45" s="17"/>
      <c r="K45" s="13"/>
      <c r="L45" s="4"/>
      <c r="M45" s="4"/>
    </row>
    <row r="46" spans="1:13" ht="15.6" x14ac:dyDescent="0.3">
      <c r="A46" s="130" t="s">
        <v>14</v>
      </c>
      <c r="B46" s="131"/>
      <c r="C46" s="131"/>
      <c r="D46" s="161">
        <v>7194224975200</v>
      </c>
      <c r="E46" s="162"/>
      <c r="G46" s="130" t="s">
        <v>14</v>
      </c>
      <c r="H46" s="131"/>
      <c r="I46" s="131"/>
      <c r="J46" s="144">
        <v>7194224975200</v>
      </c>
      <c r="K46" s="145"/>
    </row>
    <row r="47" spans="1:13" x14ac:dyDescent="0.2">
      <c r="A47" s="8"/>
      <c r="B47" s="8"/>
      <c r="C47" s="8"/>
      <c r="D47" s="9"/>
      <c r="E47" s="73"/>
      <c r="G47" s="8"/>
      <c r="H47" s="8"/>
      <c r="I47" s="8"/>
      <c r="J47" s="10"/>
      <c r="K47" s="112"/>
    </row>
    <row r="48" spans="1:13" x14ac:dyDescent="0.2">
      <c r="A48" s="8"/>
      <c r="B48" s="8"/>
      <c r="C48" s="8"/>
      <c r="D48" s="9"/>
      <c r="E48" s="73"/>
      <c r="G48" s="8"/>
      <c r="H48" s="8"/>
      <c r="I48" s="8"/>
      <c r="J48" s="10"/>
      <c r="K48" s="113"/>
    </row>
    <row r="49" spans="2:11" x14ac:dyDescent="0.2">
      <c r="B49" s="90"/>
      <c r="C49" s="90"/>
      <c r="D49" s="91"/>
      <c r="E49" s="91"/>
      <c r="F49" s="92"/>
      <c r="G49" s="93"/>
      <c r="H49" s="93"/>
      <c r="I49" s="93"/>
      <c r="J49" s="93"/>
      <c r="K49" s="93"/>
    </row>
    <row r="50" spans="2:11" ht="15.6" x14ac:dyDescent="0.3">
      <c r="B50" s="90"/>
      <c r="C50" s="94" t="s">
        <v>50</v>
      </c>
      <c r="D50" s="90"/>
      <c r="E50" s="90"/>
      <c r="F50" s="92"/>
      <c r="G50" s="90"/>
      <c r="H50" s="95"/>
      <c r="I50" s="95"/>
      <c r="J50" s="95"/>
      <c r="K50" s="93"/>
    </row>
    <row r="51" spans="2:11" ht="17.25" customHeight="1" x14ac:dyDescent="0.25">
      <c r="B51" s="90"/>
      <c r="C51" s="114"/>
      <c r="D51" s="163" t="s">
        <v>51</v>
      </c>
      <c r="E51" s="164"/>
      <c r="F51" s="164"/>
      <c r="G51" s="164"/>
      <c r="H51" s="164"/>
      <c r="I51" s="165"/>
      <c r="J51" s="115"/>
      <c r="K51" s="166" t="s">
        <v>36</v>
      </c>
    </row>
    <row r="52" spans="2:11" ht="11.25" customHeight="1" x14ac:dyDescent="0.25">
      <c r="B52" s="90"/>
      <c r="C52" s="116">
        <v>1</v>
      </c>
      <c r="D52" s="116" t="s">
        <v>72</v>
      </c>
      <c r="E52" s="117" t="s">
        <v>73</v>
      </c>
      <c r="F52" s="116">
        <v>2</v>
      </c>
      <c r="G52" s="116">
        <v>3</v>
      </c>
      <c r="H52" s="116">
        <v>4</v>
      </c>
      <c r="I52" s="116">
        <v>5</v>
      </c>
      <c r="J52" s="118">
        <v>6</v>
      </c>
      <c r="K52" s="167"/>
    </row>
    <row r="53" spans="2:11" x14ac:dyDescent="0.2">
      <c r="B53" s="96" t="s">
        <v>55</v>
      </c>
      <c r="C53" s="119">
        <v>20243240551962</v>
      </c>
      <c r="D53" s="120">
        <v>4440467788055</v>
      </c>
      <c r="E53" s="120">
        <v>4093821778366</v>
      </c>
      <c r="F53" s="120">
        <v>687912352800</v>
      </c>
      <c r="G53" s="119">
        <v>367408987586</v>
      </c>
      <c r="H53" s="119">
        <v>115952487224</v>
      </c>
      <c r="I53" s="119">
        <v>219299904608</v>
      </c>
      <c r="J53" s="119">
        <v>453761872742</v>
      </c>
      <c r="K53" s="119">
        <f t="shared" ref="K53:K59" si="0">SUM(C53:J53)</f>
        <v>30621865723343</v>
      </c>
    </row>
    <row r="54" spans="2:11" ht="18.75" customHeight="1" x14ac:dyDescent="0.2">
      <c r="B54" s="97" t="s">
        <v>52</v>
      </c>
      <c r="C54" s="43">
        <v>1316535361</v>
      </c>
      <c r="D54" s="121">
        <v>2957805504</v>
      </c>
      <c r="E54" s="121">
        <v>16889496069</v>
      </c>
      <c r="F54" s="121">
        <v>18599676723</v>
      </c>
      <c r="G54" s="121">
        <v>44457108739</v>
      </c>
      <c r="H54" s="121">
        <v>27064509315</v>
      </c>
      <c r="I54" s="121">
        <v>80331873186</v>
      </c>
      <c r="J54" s="121">
        <v>216743672546</v>
      </c>
      <c r="K54" s="121">
        <f t="shared" si="0"/>
        <v>408360677443</v>
      </c>
    </row>
    <row r="55" spans="2:11" ht="25.5" customHeight="1" x14ac:dyDescent="0.2">
      <c r="B55" s="98" t="s">
        <v>53</v>
      </c>
      <c r="C55" s="122">
        <f t="shared" ref="C55:J55" si="1">C53-C54</f>
        <v>20241924016601</v>
      </c>
      <c r="D55" s="121">
        <f t="shared" si="1"/>
        <v>4437509982551</v>
      </c>
      <c r="E55" s="121">
        <f t="shared" si="1"/>
        <v>4076932282297</v>
      </c>
      <c r="F55" s="121">
        <f t="shared" si="1"/>
        <v>669312676077</v>
      </c>
      <c r="G55" s="121">
        <f t="shared" si="1"/>
        <v>322951878847</v>
      </c>
      <c r="H55" s="121">
        <f t="shared" si="1"/>
        <v>88887977909</v>
      </c>
      <c r="I55" s="121">
        <f t="shared" si="1"/>
        <v>138968031422</v>
      </c>
      <c r="J55" s="121">
        <f t="shared" si="1"/>
        <v>237018200196</v>
      </c>
      <c r="K55" s="121">
        <f t="shared" si="0"/>
        <v>30213505045900</v>
      </c>
    </row>
    <row r="56" spans="2:11" ht="23.25" customHeight="1" x14ac:dyDescent="0.2">
      <c r="B56" s="98" t="s">
        <v>45</v>
      </c>
      <c r="C56" s="122">
        <v>7988711271756</v>
      </c>
      <c r="D56" s="121">
        <v>1979602734452</v>
      </c>
      <c r="E56" s="121">
        <v>1976136378494</v>
      </c>
      <c r="F56" s="121">
        <v>393827304586</v>
      </c>
      <c r="G56" s="121">
        <v>137199221706</v>
      </c>
      <c r="H56" s="123">
        <v>22662319773</v>
      </c>
      <c r="I56" s="121">
        <v>61280418286</v>
      </c>
      <c r="J56" s="124">
        <v>66043310980</v>
      </c>
      <c r="K56" s="121">
        <f>SUM(C56:J56)</f>
        <v>12625462960033</v>
      </c>
    </row>
    <row r="57" spans="2:11" ht="13.5" customHeight="1" x14ac:dyDescent="0.2">
      <c r="B57" s="99" t="s">
        <v>54</v>
      </c>
      <c r="C57" s="122">
        <f>C55-C56</f>
        <v>12253212744845</v>
      </c>
      <c r="D57" s="121">
        <f>D55-D56</f>
        <v>2457907248099</v>
      </c>
      <c r="E57" s="121">
        <f t="shared" ref="E57:J57" si="2">E55-E56</f>
        <v>2100795903803</v>
      </c>
      <c r="F57" s="121">
        <f t="shared" si="2"/>
        <v>275485371491</v>
      </c>
      <c r="G57" s="121">
        <f t="shared" si="2"/>
        <v>185752657141</v>
      </c>
      <c r="H57" s="121">
        <f t="shared" si="2"/>
        <v>66225658136</v>
      </c>
      <c r="I57" s="121">
        <f t="shared" si="2"/>
        <v>77687613136</v>
      </c>
      <c r="J57" s="121">
        <f t="shared" si="2"/>
        <v>170974889216</v>
      </c>
      <c r="K57" s="121">
        <f>SUM(C57:J57)</f>
        <v>17588042085867</v>
      </c>
    </row>
    <row r="58" spans="2:11" ht="13.5" customHeight="1" x14ac:dyDescent="0.2">
      <c r="B58" s="99" t="s">
        <v>40</v>
      </c>
      <c r="C58" s="63">
        <v>943132898</v>
      </c>
      <c r="D58" s="121">
        <v>1937024088</v>
      </c>
      <c r="E58" s="121">
        <v>11512162957</v>
      </c>
      <c r="F58" s="121">
        <v>8360762135</v>
      </c>
      <c r="G58" s="121">
        <v>28934928655</v>
      </c>
      <c r="H58" s="121">
        <v>22014075373</v>
      </c>
      <c r="I58" s="121">
        <v>43477270713</v>
      </c>
      <c r="J58" s="121">
        <v>155677457040</v>
      </c>
      <c r="K58" s="121">
        <f>SUM(C58:J58)</f>
        <v>272856813859</v>
      </c>
    </row>
    <row r="59" spans="2:11" ht="21.75" customHeight="1" x14ac:dyDescent="0.2">
      <c r="B59" s="100" t="s">
        <v>43</v>
      </c>
      <c r="C59" s="125">
        <f t="shared" ref="C59:J59" si="3">+C58+C54</f>
        <v>2259668259</v>
      </c>
      <c r="D59" s="126">
        <f t="shared" si="3"/>
        <v>4894829592</v>
      </c>
      <c r="E59" s="126">
        <f t="shared" si="3"/>
        <v>28401659026</v>
      </c>
      <c r="F59" s="126">
        <f t="shared" si="3"/>
        <v>26960438858</v>
      </c>
      <c r="G59" s="126">
        <f t="shared" si="3"/>
        <v>73392037394</v>
      </c>
      <c r="H59" s="126">
        <f t="shared" si="3"/>
        <v>49078584688</v>
      </c>
      <c r="I59" s="126">
        <f t="shared" si="3"/>
        <v>123809143899</v>
      </c>
      <c r="J59" s="126">
        <f t="shared" si="3"/>
        <v>372421129586</v>
      </c>
      <c r="K59" s="126">
        <f t="shared" si="0"/>
        <v>681217491302</v>
      </c>
    </row>
    <row r="60" spans="2:11" x14ac:dyDescent="0.2">
      <c r="B60" s="99" t="s">
        <v>41</v>
      </c>
      <c r="C60" s="90"/>
      <c r="D60" s="101"/>
      <c r="E60" s="168"/>
      <c r="F60" s="168"/>
      <c r="G60" s="102"/>
      <c r="H60" s="102" t="s">
        <v>39</v>
      </c>
      <c r="I60" s="102" t="s">
        <v>39</v>
      </c>
      <c r="J60" s="102"/>
      <c r="K60" s="126">
        <f>K53-K59</f>
        <v>29940648232041</v>
      </c>
    </row>
    <row r="61" spans="2:11" x14ac:dyDescent="0.2">
      <c r="B61" s="99" t="s">
        <v>44</v>
      </c>
      <c r="C61" s="90"/>
      <c r="D61" s="101"/>
      <c r="E61" s="101"/>
      <c r="F61" s="103"/>
      <c r="G61" s="102"/>
      <c r="H61" s="102"/>
      <c r="I61" s="102"/>
      <c r="J61" s="102"/>
      <c r="K61" s="126">
        <v>130780543793</v>
      </c>
    </row>
    <row r="62" spans="2:11" x14ac:dyDescent="0.2">
      <c r="B62" s="99" t="s">
        <v>42</v>
      </c>
      <c r="C62" s="90"/>
      <c r="D62" s="101"/>
      <c r="E62" s="101"/>
      <c r="F62" s="103"/>
      <c r="G62" s="102"/>
      <c r="H62" s="102"/>
      <c r="I62" s="102"/>
      <c r="J62" s="102"/>
      <c r="K62" s="126">
        <f>+K61+K59</f>
        <v>811998035095</v>
      </c>
    </row>
    <row r="63" spans="2:11" x14ac:dyDescent="0.2">
      <c r="B63" s="99" t="s">
        <v>76</v>
      </c>
      <c r="C63" s="90"/>
      <c r="D63" s="101"/>
      <c r="E63" s="101"/>
      <c r="F63" s="103"/>
      <c r="G63" s="102"/>
      <c r="H63" s="102"/>
      <c r="I63" s="102"/>
      <c r="J63" s="102"/>
      <c r="K63" s="126">
        <v>1098020211206</v>
      </c>
    </row>
    <row r="64" spans="2:11" x14ac:dyDescent="0.2">
      <c r="B64" s="104" t="s">
        <v>78</v>
      </c>
      <c r="C64" s="105"/>
      <c r="D64" s="106"/>
      <c r="E64" s="169"/>
      <c r="F64" s="169"/>
      <c r="G64" s="107"/>
      <c r="H64" s="107" t="s">
        <v>39</v>
      </c>
      <c r="I64" s="107" t="s">
        <v>39</v>
      </c>
      <c r="J64" s="108"/>
      <c r="K64" s="126">
        <f>K63-K62</f>
        <v>286022176111</v>
      </c>
    </row>
    <row r="65" spans="2:13" x14ac:dyDescent="0.2">
      <c r="B65" s="109" t="s">
        <v>37</v>
      </c>
      <c r="C65" s="90"/>
      <c r="D65" s="95"/>
      <c r="E65" s="95"/>
      <c r="F65" s="92"/>
      <c r="G65" s="110"/>
      <c r="H65" s="95"/>
      <c r="I65" s="95"/>
      <c r="J65" s="95"/>
      <c r="K65" s="90"/>
    </row>
    <row r="66" spans="2:13" x14ac:dyDescent="0.2">
      <c r="B66" s="109" t="s">
        <v>77</v>
      </c>
      <c r="C66" s="90"/>
      <c r="D66" s="95"/>
      <c r="E66" s="95"/>
      <c r="F66" s="92"/>
      <c r="G66" s="110"/>
      <c r="H66" s="95"/>
      <c r="I66" s="95"/>
      <c r="J66" s="95"/>
      <c r="K66" s="90"/>
    </row>
    <row r="67" spans="2:13" x14ac:dyDescent="0.2">
      <c r="B67" s="111" t="s">
        <v>38</v>
      </c>
      <c r="C67" s="90"/>
      <c r="D67" s="95"/>
      <c r="E67" s="95"/>
      <c r="F67" s="92"/>
      <c r="G67" s="110"/>
      <c r="H67" s="95"/>
      <c r="I67" s="95"/>
      <c r="J67" s="95"/>
      <c r="K67" s="93"/>
    </row>
    <row r="68" spans="2:13" x14ac:dyDescent="0.2">
      <c r="B68" s="111" t="s">
        <v>92</v>
      </c>
      <c r="C68" s="90"/>
      <c r="D68" s="91"/>
      <c r="E68" s="91"/>
      <c r="F68" s="92"/>
      <c r="G68" s="93"/>
      <c r="H68" s="93"/>
      <c r="I68" s="93"/>
      <c r="J68" s="93"/>
      <c r="K68" s="93"/>
    </row>
    <row r="69" spans="2:13" x14ac:dyDescent="0.2">
      <c r="D69" s="9"/>
      <c r="E69" s="9"/>
      <c r="G69" s="10"/>
      <c r="H69" s="10"/>
      <c r="I69" s="10"/>
      <c r="J69" s="10"/>
      <c r="K69" s="10"/>
    </row>
    <row r="70" spans="2:13" x14ac:dyDescent="0.2">
      <c r="D70" s="9"/>
      <c r="E70" s="9"/>
      <c r="G70" s="10"/>
      <c r="H70" s="10"/>
      <c r="I70" s="10"/>
      <c r="J70" s="10"/>
      <c r="K70" s="10"/>
    </row>
    <row r="71" spans="2:13" x14ac:dyDescent="0.2">
      <c r="D71" s="9"/>
      <c r="E71" s="9"/>
      <c r="G71" s="10"/>
      <c r="H71" s="10"/>
      <c r="I71" s="10"/>
      <c r="J71" s="10"/>
      <c r="K71" s="10"/>
    </row>
    <row r="72" spans="2:13" ht="15.6" x14ac:dyDescent="0.3">
      <c r="D72" s="49" t="s">
        <v>20</v>
      </c>
    </row>
    <row r="73" spans="2:13" ht="12.75" customHeight="1" x14ac:dyDescent="0.25">
      <c r="D73" s="170" t="s">
        <v>1</v>
      </c>
      <c r="E73" s="171" t="s">
        <v>109</v>
      </c>
      <c r="F73" s="171"/>
      <c r="G73" s="170" t="s">
        <v>56</v>
      </c>
      <c r="H73" s="170"/>
      <c r="I73" s="171" t="s">
        <v>114</v>
      </c>
    </row>
    <row r="74" spans="2:13" s="2" customFormat="1" ht="25.5" customHeight="1" x14ac:dyDescent="0.25">
      <c r="D74" s="170"/>
      <c r="E74" s="171"/>
      <c r="F74" s="171"/>
      <c r="G74" s="71" t="s">
        <v>2</v>
      </c>
      <c r="H74" s="71" t="s">
        <v>3</v>
      </c>
      <c r="I74" s="171"/>
    </row>
    <row r="75" spans="2:13" s="2" customFormat="1" ht="12.75" customHeight="1" x14ac:dyDescent="0.2">
      <c r="D75" s="45" t="s">
        <v>4</v>
      </c>
      <c r="E75" s="172">
        <v>881171970000</v>
      </c>
      <c r="F75" s="172"/>
      <c r="G75" s="46">
        <v>1492495142000</v>
      </c>
      <c r="H75" s="46">
        <v>0</v>
      </c>
      <c r="I75" s="43">
        <v>2373667112000</v>
      </c>
      <c r="J75" s="34"/>
      <c r="K75" s="50"/>
      <c r="L75" s="50"/>
    </row>
    <row r="76" spans="2:13" s="2" customFormat="1" ht="12.75" hidden="1" customHeight="1" x14ac:dyDescent="0.2">
      <c r="D76" s="3" t="s">
        <v>80</v>
      </c>
      <c r="E76" s="173">
        <v>0</v>
      </c>
      <c r="F76" s="158"/>
      <c r="G76" s="58">
        <v>0</v>
      </c>
      <c r="H76" s="58">
        <v>0</v>
      </c>
      <c r="I76" s="43">
        <v>0</v>
      </c>
      <c r="K76" s="50"/>
      <c r="L76" s="50"/>
    </row>
    <row r="77" spans="2:13" s="2" customFormat="1" ht="12.75" customHeight="1" x14ac:dyDescent="0.2">
      <c r="D77" s="3" t="s">
        <v>84</v>
      </c>
      <c r="E77" s="172">
        <v>711</v>
      </c>
      <c r="F77" s="172"/>
      <c r="G77" s="58">
        <v>0</v>
      </c>
      <c r="H77" s="58">
        <v>0</v>
      </c>
      <c r="I77" s="43">
        <v>711</v>
      </c>
      <c r="J77" s="34"/>
      <c r="K77" s="50"/>
      <c r="L77" s="50"/>
    </row>
    <row r="78" spans="2:13" x14ac:dyDescent="0.2">
      <c r="D78" s="32" t="s">
        <v>5</v>
      </c>
      <c r="E78" s="173">
        <v>45456869136</v>
      </c>
      <c r="F78" s="157"/>
      <c r="G78" s="39">
        <v>0</v>
      </c>
      <c r="H78" s="39">
        <v>0</v>
      </c>
      <c r="I78" s="56">
        <v>45456869136</v>
      </c>
      <c r="J78" s="12"/>
      <c r="K78" s="50"/>
      <c r="L78" s="17"/>
    </row>
    <row r="79" spans="2:13" x14ac:dyDescent="0.2">
      <c r="D79" s="32" t="s">
        <v>6</v>
      </c>
      <c r="E79" s="173">
        <v>259881043608</v>
      </c>
      <c r="F79" s="157"/>
      <c r="G79" s="39">
        <v>70946141424</v>
      </c>
      <c r="H79" s="39">
        <v>0</v>
      </c>
      <c r="I79" s="56">
        <v>330827185032</v>
      </c>
      <c r="J79" s="12"/>
      <c r="K79" s="50"/>
      <c r="L79" s="17"/>
    </row>
    <row r="80" spans="2:13" x14ac:dyDescent="0.2">
      <c r="D80" s="32" t="s">
        <v>57</v>
      </c>
      <c r="E80" s="173">
        <v>0</v>
      </c>
      <c r="F80" s="157"/>
      <c r="G80" s="39">
        <v>354730707120</v>
      </c>
      <c r="H80" s="39">
        <v>354730707120</v>
      </c>
      <c r="I80" s="56">
        <v>0</v>
      </c>
      <c r="J80" s="12"/>
      <c r="K80" s="50"/>
      <c r="L80" s="33"/>
      <c r="M80" s="12"/>
    </row>
    <row r="81" spans="1:12" x14ac:dyDescent="0.2">
      <c r="D81" s="37" t="s">
        <v>7</v>
      </c>
      <c r="E81" s="173">
        <v>354730707120</v>
      </c>
      <c r="F81" s="157"/>
      <c r="G81" s="63">
        <v>292154556521</v>
      </c>
      <c r="H81" s="38">
        <v>354730707120</v>
      </c>
      <c r="I81" s="57">
        <v>292154556521</v>
      </c>
      <c r="J81" s="12"/>
      <c r="K81" s="50"/>
      <c r="L81" s="33"/>
    </row>
    <row r="82" spans="1:12" x14ac:dyDescent="0.2">
      <c r="D82" s="41" t="s">
        <v>0</v>
      </c>
      <c r="E82" s="179">
        <v>1541240590575</v>
      </c>
      <c r="F82" s="179"/>
      <c r="G82" s="42">
        <v>2210326547065</v>
      </c>
      <c r="H82" s="42">
        <v>709461414240</v>
      </c>
      <c r="I82" s="44">
        <v>3042105723400</v>
      </c>
      <c r="J82" s="12"/>
      <c r="L82" s="34"/>
    </row>
    <row r="83" spans="1:12" x14ac:dyDescent="0.2">
      <c r="B83" s="15"/>
      <c r="C83" s="15"/>
      <c r="D83" s="15"/>
      <c r="E83" s="15"/>
      <c r="G83" s="16"/>
      <c r="H83" s="15"/>
      <c r="I83" s="79"/>
      <c r="J83" s="15"/>
      <c r="K83" s="17"/>
    </row>
    <row r="84" spans="1:12" x14ac:dyDescent="0.2">
      <c r="B84" s="15"/>
      <c r="C84" s="15"/>
      <c r="D84" s="15"/>
      <c r="E84" s="15"/>
      <c r="F84" s="78"/>
      <c r="G84" s="16"/>
      <c r="H84" s="15"/>
      <c r="I84" s="78"/>
      <c r="J84" s="15"/>
      <c r="K84" s="17"/>
    </row>
    <row r="85" spans="1:12" x14ac:dyDescent="0.2">
      <c r="B85" s="15"/>
      <c r="C85" s="15"/>
      <c r="D85" s="15"/>
      <c r="E85" s="15"/>
      <c r="G85" s="16"/>
      <c r="H85" s="15"/>
      <c r="I85" s="15"/>
      <c r="J85" s="15"/>
      <c r="K85" s="17"/>
    </row>
    <row r="87" spans="1:12" ht="15.6" x14ac:dyDescent="0.3">
      <c r="D87" s="49" t="s">
        <v>34</v>
      </c>
      <c r="I87" s="11"/>
    </row>
    <row r="88" spans="1:12" ht="13.2" x14ac:dyDescent="0.25">
      <c r="C88" s="36"/>
      <c r="F88" s="85"/>
      <c r="G88" s="47">
        <v>44926</v>
      </c>
      <c r="H88" s="70">
        <v>45199</v>
      </c>
      <c r="I88" s="48" t="s">
        <v>110</v>
      </c>
    </row>
    <row r="89" spans="1:12" ht="11.25" customHeight="1" x14ac:dyDescent="0.25">
      <c r="C89" s="180"/>
      <c r="D89" s="181" t="s">
        <v>7</v>
      </c>
      <c r="E89" s="182"/>
      <c r="F89" s="86"/>
      <c r="G89" s="183">
        <v>0.29896987127242386</v>
      </c>
      <c r="H89" s="174">
        <f>I81/(I82-I81)</f>
        <v>0.10623990710808685</v>
      </c>
      <c r="I89" s="174">
        <f>H89/9*12</f>
        <v>0.14165320947744914</v>
      </c>
      <c r="K89" s="19"/>
    </row>
    <row r="90" spans="1:12" ht="11.25" customHeight="1" x14ac:dyDescent="0.25">
      <c r="C90" s="180"/>
      <c r="D90" s="176" t="s">
        <v>35</v>
      </c>
      <c r="E90" s="177"/>
      <c r="F90" s="87"/>
      <c r="G90" s="184"/>
      <c r="H90" s="175"/>
      <c r="I90" s="175"/>
    </row>
    <row r="91" spans="1:12" x14ac:dyDescent="0.2">
      <c r="A91" s="10"/>
      <c r="B91" s="10"/>
      <c r="C91" s="10"/>
      <c r="D91" s="4" t="s">
        <v>111</v>
      </c>
      <c r="E91" s="10"/>
      <c r="H91" s="12"/>
    </row>
    <row r="92" spans="1:12" x14ac:dyDescent="0.2">
      <c r="A92" s="10"/>
      <c r="B92" s="10"/>
      <c r="C92" s="10"/>
      <c r="D92" s="10"/>
      <c r="E92" s="10"/>
      <c r="H92" s="78"/>
    </row>
    <row r="93" spans="1:12" x14ac:dyDescent="0.2">
      <c r="A93" s="10"/>
      <c r="B93" s="10"/>
      <c r="C93" s="10"/>
      <c r="D93" s="10"/>
      <c r="E93" s="10"/>
    </row>
    <row r="94" spans="1:12" x14ac:dyDescent="0.2">
      <c r="H94" s="78"/>
    </row>
    <row r="95" spans="1:12" s="5" customFormat="1" x14ac:dyDescent="0.2">
      <c r="A95" s="8" t="s">
        <v>46</v>
      </c>
      <c r="B95" s="8"/>
      <c r="D95" s="5" t="s">
        <v>108</v>
      </c>
      <c r="F95" s="82"/>
      <c r="G95" s="8" t="s">
        <v>82</v>
      </c>
      <c r="J95" s="2" t="s">
        <v>106</v>
      </c>
    </row>
    <row r="96" spans="1:12" ht="10.5" customHeight="1" x14ac:dyDescent="0.2">
      <c r="A96" s="1" t="s">
        <v>47</v>
      </c>
      <c r="D96" s="1" t="s">
        <v>68</v>
      </c>
      <c r="G96" s="10" t="s">
        <v>81</v>
      </c>
      <c r="I96" s="10"/>
      <c r="J96" s="10" t="s">
        <v>105</v>
      </c>
    </row>
    <row r="97" spans="1:13" ht="10.5" customHeight="1" x14ac:dyDescent="0.2">
      <c r="A97" s="1" t="s">
        <v>48</v>
      </c>
    </row>
    <row r="100" spans="1:13" x14ac:dyDescent="0.2">
      <c r="C100" s="5" t="s">
        <v>104</v>
      </c>
    </row>
    <row r="101" spans="1:13" x14ac:dyDescent="0.2">
      <c r="C101" s="1" t="s">
        <v>85</v>
      </c>
    </row>
    <row r="102" spans="1:13" ht="13.8" x14ac:dyDescent="0.25">
      <c r="C102" s="1" t="s">
        <v>89</v>
      </c>
      <c r="I102" s="51"/>
    </row>
    <row r="103" spans="1:13" ht="13.8" x14ac:dyDescent="0.25">
      <c r="C103" s="69" t="s">
        <v>115</v>
      </c>
      <c r="D103" s="69"/>
      <c r="E103" s="51"/>
      <c r="F103" s="88"/>
      <c r="G103" s="51"/>
      <c r="H103" s="51"/>
      <c r="J103" s="51"/>
      <c r="K103" s="51"/>
      <c r="L103" s="51"/>
      <c r="M103" s="51"/>
    </row>
    <row r="104" spans="1:13" ht="13.8" x14ac:dyDescent="0.25">
      <c r="A104" s="178" t="s">
        <v>116</v>
      </c>
      <c r="B104" s="178"/>
      <c r="C104" s="178"/>
      <c r="D104" s="178"/>
      <c r="E104" s="178"/>
      <c r="F104" s="178"/>
      <c r="G104" s="178"/>
      <c r="H104" s="178"/>
      <c r="I104" s="178"/>
      <c r="J104" s="178"/>
      <c r="K104" s="178"/>
    </row>
    <row r="105" spans="1:13" ht="15" customHeight="1" x14ac:dyDescent="0.25">
      <c r="A105" s="64"/>
      <c r="B105" s="64"/>
      <c r="C105" s="1" t="s">
        <v>87</v>
      </c>
      <c r="F105" s="89"/>
    </row>
    <row r="106" spans="1:13" ht="15.75" customHeight="1" x14ac:dyDescent="0.25">
      <c r="A106" s="64"/>
      <c r="B106" s="64"/>
      <c r="C106" s="1" t="s">
        <v>117</v>
      </c>
      <c r="F106" s="89"/>
    </row>
    <row r="107" spans="1:13" ht="12" customHeight="1" x14ac:dyDescent="0.2">
      <c r="C107" s="135" t="s">
        <v>101</v>
      </c>
      <c r="D107" s="135"/>
      <c r="E107" s="135"/>
      <c r="F107" s="135"/>
      <c r="G107" s="135"/>
    </row>
    <row r="108" spans="1:13" ht="12.75" customHeight="1" x14ac:dyDescent="0.25">
      <c r="D108" s="65" t="s">
        <v>99</v>
      </c>
    </row>
    <row r="109" spans="1:13" x14ac:dyDescent="0.2">
      <c r="C109" s="1" t="s">
        <v>100</v>
      </c>
      <c r="G109" s="24"/>
    </row>
    <row r="110" spans="1:13" ht="10.5" customHeight="1" x14ac:dyDescent="0.2">
      <c r="C110" s="1" t="s">
        <v>102</v>
      </c>
      <c r="E110" s="25"/>
      <c r="G110" s="24"/>
    </row>
    <row r="111" spans="1:13" ht="9.75" customHeight="1" x14ac:dyDescent="0.2">
      <c r="C111" s="1" t="s">
        <v>86</v>
      </c>
      <c r="E111" s="25"/>
      <c r="G111" s="24"/>
    </row>
    <row r="112" spans="1:13" x14ac:dyDescent="0.2">
      <c r="D112" s="1" t="s">
        <v>90</v>
      </c>
    </row>
    <row r="113" spans="4:7" ht="13.2" x14ac:dyDescent="0.25">
      <c r="D113" s="65" t="s">
        <v>91</v>
      </c>
      <c r="G113" s="26"/>
    </row>
    <row r="114" spans="4:7" ht="13.2" x14ac:dyDescent="0.25">
      <c r="D114" s="65" t="s">
        <v>99</v>
      </c>
    </row>
  </sheetData>
  <mergeCells count="88">
    <mergeCell ref="C107:G107"/>
    <mergeCell ref="E81:F81"/>
    <mergeCell ref="E82:F82"/>
    <mergeCell ref="C89:C90"/>
    <mergeCell ref="D89:E89"/>
    <mergeCell ref="G89:G90"/>
    <mergeCell ref="E79:F79"/>
    <mergeCell ref="E80:F80"/>
    <mergeCell ref="I89:I90"/>
    <mergeCell ref="D90:E90"/>
    <mergeCell ref="A104:K104"/>
    <mergeCell ref="H89:H90"/>
    <mergeCell ref="I73:I74"/>
    <mergeCell ref="E75:F75"/>
    <mergeCell ref="E76:F76"/>
    <mergeCell ref="E77:F77"/>
    <mergeCell ref="E78:F78"/>
    <mergeCell ref="E60:F60"/>
    <mergeCell ref="E64:F64"/>
    <mergeCell ref="D73:D74"/>
    <mergeCell ref="E73:F74"/>
    <mergeCell ref="G73:H73"/>
    <mergeCell ref="A46:C46"/>
    <mergeCell ref="D46:E46"/>
    <mergeCell ref="G46:I46"/>
    <mergeCell ref="J46:K46"/>
    <mergeCell ref="D51:I51"/>
    <mergeCell ref="K51:K52"/>
    <mergeCell ref="J41:K41"/>
    <mergeCell ref="J42:K42"/>
    <mergeCell ref="J43:K43"/>
    <mergeCell ref="J44:K44"/>
    <mergeCell ref="D45:E45"/>
    <mergeCell ref="G45:I45"/>
    <mergeCell ref="A38:C38"/>
    <mergeCell ref="D38:E38"/>
    <mergeCell ref="J38:K38"/>
    <mergeCell ref="J39:K39"/>
    <mergeCell ref="J40:K40"/>
    <mergeCell ref="A35:D35"/>
    <mergeCell ref="A37:C37"/>
    <mergeCell ref="D37:E37"/>
    <mergeCell ref="G37:I37"/>
    <mergeCell ref="J37:K37"/>
    <mergeCell ref="D29:E29"/>
    <mergeCell ref="G29:H29"/>
    <mergeCell ref="A32:K32"/>
    <mergeCell ref="A34:C34"/>
    <mergeCell ref="D34:E34"/>
    <mergeCell ref="G34:I34"/>
    <mergeCell ref="J34:K34"/>
    <mergeCell ref="A25:C25"/>
    <mergeCell ref="D25:E25"/>
    <mergeCell ref="G25:I25"/>
    <mergeCell ref="J25:K25"/>
    <mergeCell ref="D28:E28"/>
    <mergeCell ref="G28:H28"/>
    <mergeCell ref="A20:C20"/>
    <mergeCell ref="A21:C21"/>
    <mergeCell ref="D21:E21"/>
    <mergeCell ref="A24:C24"/>
    <mergeCell ref="G24:I24"/>
    <mergeCell ref="A16:C16"/>
    <mergeCell ref="D16:E16"/>
    <mergeCell ref="G16:I16"/>
    <mergeCell ref="J16:K16"/>
    <mergeCell ref="A17:C17"/>
    <mergeCell ref="D17:E17"/>
    <mergeCell ref="G17:I17"/>
    <mergeCell ref="J17:K17"/>
    <mergeCell ref="J13:K13"/>
    <mergeCell ref="G14:I14"/>
    <mergeCell ref="J14:K14"/>
    <mergeCell ref="A15:C15"/>
    <mergeCell ref="D15:E15"/>
    <mergeCell ref="G15:I15"/>
    <mergeCell ref="J15:K15"/>
    <mergeCell ref="A11:C11"/>
    <mergeCell ref="D11:E11"/>
    <mergeCell ref="A12:C12"/>
    <mergeCell ref="D12:E12"/>
    <mergeCell ref="G13:I13"/>
    <mergeCell ref="A4:K4"/>
    <mergeCell ref="A8:K8"/>
    <mergeCell ref="A10:C10"/>
    <mergeCell ref="D10:E10"/>
    <mergeCell ref="G10:I10"/>
    <mergeCell ref="J10:K10"/>
  </mergeCells>
  <hyperlinks>
    <hyperlink ref="D108" r:id="rId1" xr:uid="{00000000-0004-0000-0000-000000000000}"/>
    <hyperlink ref="D113" r:id="rId2" xr:uid="{00000000-0004-0000-0000-000001000000}"/>
    <hyperlink ref="D114" r:id="rId3" xr:uid="{00000000-0004-0000-0000-000002000000}"/>
  </hyperlinks>
  <printOptions horizontalCentered="1"/>
  <pageMargins left="0.15748031496062992" right="0.15748031496062992" top="0.23622047244094491" bottom="0.23622047244094491" header="0.23622047244094491" footer="0"/>
  <pageSetup scale="50" orientation="portrait" r:id="rId4"/>
  <headerFooter alignWithMargins="0">
    <oddFooter xml:space="preserve">&amp;C&gt; SUDAMERIS BANK S.A.E.C.A.: C.C. 1433. Asunción, Paraguay  • Tel. (595 21) 416 6000 • Fax (595 21) 448 670
 • Swift: BSUDPYPX • gerencia@sudameris.com.py - www.sudameris.com.py
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C12"/>
  <sheetViews>
    <sheetView workbookViewId="0">
      <selection activeCell="A8" sqref="A8:C12"/>
    </sheetView>
  </sheetViews>
  <sheetFormatPr defaultRowHeight="13.2" x14ac:dyDescent="0.25"/>
  <cols>
    <col min="1" max="1" width="31.33203125" customWidth="1"/>
    <col min="2" max="3" width="15.88671875" customWidth="1"/>
    <col min="4" max="256" width="11.5546875" customWidth="1"/>
  </cols>
  <sheetData>
    <row r="7" spans="1:3" ht="13.8" thickBot="1" x14ac:dyDescent="0.3"/>
    <row r="8" spans="1:3" ht="15.75" customHeight="1" thickBot="1" x14ac:dyDescent="0.3">
      <c r="A8" s="67" t="s">
        <v>94</v>
      </c>
      <c r="B8" s="185" t="s">
        <v>95</v>
      </c>
      <c r="C8" s="186"/>
    </row>
    <row r="9" spans="1:3" ht="17.25" customHeight="1" thickBot="1" x14ac:dyDescent="0.3">
      <c r="A9" s="187" t="s">
        <v>93</v>
      </c>
      <c r="B9" s="68" t="s">
        <v>96</v>
      </c>
      <c r="C9" s="68" t="s">
        <v>112</v>
      </c>
    </row>
    <row r="10" spans="1:3" ht="16.2" thickBot="1" x14ac:dyDescent="0.3">
      <c r="A10" s="188"/>
      <c r="B10" s="66" t="s">
        <v>97</v>
      </c>
      <c r="C10" s="68" t="s">
        <v>107</v>
      </c>
    </row>
    <row r="11" spans="1:3" x14ac:dyDescent="0.25">
      <c r="A11" s="189" t="s">
        <v>98</v>
      </c>
      <c r="B11" s="190"/>
      <c r="C11" s="191"/>
    </row>
    <row r="12" spans="1:3" ht="25.5" customHeight="1" thickBot="1" x14ac:dyDescent="0.3">
      <c r="A12" s="192"/>
      <c r="B12" s="193"/>
      <c r="C12" s="194"/>
    </row>
  </sheetData>
  <mergeCells count="3">
    <mergeCell ref="B8:C8"/>
    <mergeCell ref="A9:A10"/>
    <mergeCell ref="A11:C12"/>
  </mergeCells>
  <phoneticPr fontId="0" type="noConversion"/>
  <pageMargins left="0.75" right="0.75" top="1" bottom="1" header="0" footer="0"/>
  <pageSetup orientation="portrait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mNjveec8g1Ymm/drD8FCa2JIhki+K1en5EHLRmlyEVA=</DigestValue>
    </Reference>
    <Reference Type="http://www.w3.org/2000/09/xmldsig#Object" URI="#idOfficeObject">
      <DigestMethod Algorithm="http://www.w3.org/2001/04/xmlenc#sha256"/>
      <DigestValue>sqSEqIh5oFgpJv7bLY5+7wSvUTUmhsDZk9WvKxg1l0Y=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JU9t+ySOPlSmawh+OW267DjOH4Y4XlblqvUk+PaJFC8=</DigestValue>
    </Reference>
  </SignedInfo>
  <SignatureValue>lbVMCJznG3GkHCn235pGvp2i+3/uyxdVjlVrDp0jQ+yKTJ4HAq6fZwjYjB7mayowZU5c/9SEaE1O
kIPtX6yipcxQ4eY3kHPJ/z54MsZ1De0uc7H6Qa/Cd4zTsu7NmwnSpW2lYsMGlJQ2DoEXxu55Hi+S
9vLH6oZiHZrVbrUEJGRNHz4TZwN4taqM/jT/y7LrVLANg1JNRMHy+EPoKqSH7kAHr3gx2P4UZkUu
Nu3rFco57UUflc9BGq+9RM6b+hcAPwGNZ/FYyN1HTzOe4CR9LIShvB/2yBL71oNBjlM1u9mGie+c
qwbbhVeOW7/shjbZ7zpCDm8xV4321Tri/zcrqg==</SignatureValue>
  <KeyInfo>
    <X509Data>
      <X509Certificate>MIIJSjCCBzKgAwIBAgIQctbTMIUSVnBkPaaSRLHm/TANBgkqhkiG9w0BAQsFADCBgTEWMBQGA1UEBRMNUlVDODAwODAwOTktMDERMA8GA1UEAxMIVklUIFMuQS4xODA2BgNVBAsML1ByZXN0YWRvciBDdWFsaWZpY2FkbyBkZSBTZXJ2aWNpb3MgZGUgQ29uZmlhbnphMQ0wCwYDVQQKDARJQ1BQMQswCQYDVQQGEwJQWTAeFw0yMzA0MTcyMDA1MzhaFw0yNTA0MTcyMDA1MzhaMIG/MRYwFAYDVQQqDA1SQU1PTiBNQVJDRUxPMRgwFgYDVQQEDA9FU0NPQkFSIEpJTUVORVoxEjAQBgNVBAUTCUNJMjMwNDYzNTEmMCQGA1UEAwwdUkFNT04gTUFSQ0VMTyBFU0NPQkFSIEpJTUVORVoxCzAJBgNVBAsMAkYyMTUwMwYDVQQKDCxDRVJUSUZJQ0FETyBDVUFMSUZJQ0FETyBERSBGSVJNQSBFTEVDVFJPTklDQTELMAkGA1UEBhMCUFkwggEiMA0GCSqGSIb3DQEBAQUAA4IBDwAwggEKAoIBAQCfb4SRSCdhcHbMnh1JTNP3VxxZy/UfNBLKPxsbZ07gbYUPleENqpcgo8NrAYBHux2XEDjzI1lu3V4EA5aS4K4Eha5WT8p2mozPpiXr6J8v9NoiNMRIKJYXv9ayix2fvtaJEDZyzSdV+TP6rR7gqiEEwGJgKYoTu6+3o2yZ6gOqxCanZNJiXHF11a3bHX+VQojSyPgaYBx08NA9YAfQ5yrjL77sXQfCGPJUxwnZRpSibluoYXN5GX/1LH91XYLELpLmo4OS0WxUBJTmIGnaAo1vNShhUeHWRNX28RifL4P1LPwiaJSnV0LM+vgGA1npf4lwVs+zFrWjJ1+XgLhXHji1AgMBAAGjggR8MIIEeDAMBgNVHRMBAf8EAjAAMA4GA1UdDwEB/wQEAwIF4DAsBgNVHSUBAf8EIjAgBggrBgEFBQcDBAYIKwYBBQUHAwIGCisGAQQBgjcUAgIwHQYDVR0OBBYEFC97qWb26Tv3HjfAHv7eueBYwVee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IIBAwYDVR0RBIH7MIH4gSBNQVJDRUxPLkVTQ09CQVJAU1VEQU1FUklTLkNPTS5QWaSB0zCB0DEjMCEGA1UEDAwaR1RFIERJViBDT05UUk9MIEZJTkFOQ0lFUk8xJDAiBgNVBAsMG0dDSUEgRElWIENPTlRST0wgRklOQU5DSUVSTzEWMBQGA1UEBRMNUlVDODAwMzQ0NjEtODFDMEEGA1UECgw6U1VEQU1FUklTIEJBTksgU09DSUVEQUQgQU5PTklNQSBFTUlTT1JBIERFIENBUElUQUwgQUJJRVJUTz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LLvfO0QU/NS5pA/aJg/yJRRBmlLy8Pru2VCOOrXwvJt3qIxhaLftE1O3M+Z4GXB/USTz2jHvWP1W8veWUbEZeyrfwdOMkDw9W6OCb51z1ILD6XKU7BRe2hDLyfIY5fD2a9TxWhSP005bvhWJ/OyVR/XVLyHj+WyL1ah848JLzksD252am9obkxBnP9vxVrYWXaBof8WjN3uzy/WsIcLcbN9rByoYHkmAGR1yB7k1IeUgf5sk+nwY9k2pXhdderynaKFOuqn7c1++mswbuSNaVxlKtEJGkcryI3elLzaxOdMztlmhpnLV664stlVTrDoBv/AvwshAGtLYiA6S4sEuW8Y8UKb7pixvTdN1zO/4soMxblBNScRwM6+mPQPDcx5bCKgEn0WVuXKrhED38mM0CkfJJWRoUEnA6VOVfvt+19jCpgFBqeAsH6WYj9bOid7OlIa7p77gY0f48VleeCzEA5Td9pGzQyiXh4ehP6/O6vo88ggRkdwgYy4BX7u6kvbpELmthuvwtCSVlnaTvt9I+3fCp3RZ9r0xQBUCChaDP3LcRjlDww4lD2fJcOo5WWskv3S2QB6BwkJVab6nHPLsNR0bM0o1yOfHUgh3tm8dw6owz7ybGQIGfvWXfHfsGBG8tgXCY4xuRLPvBbyPs44AsKbbdiRMSY0Pq7ujOwrr8oX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ORGb8hEMrMSqgIjFiXCGGlqA5Xie8t8IwVvLDctbTT4=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tHC3miR9U6dvGhVqpatTlG5iasaXwiPqkePibb0++CQ=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drawing1.xml?ContentType=application/vnd.openxmlformats-officedocument.drawing+xml">
        <DigestMethod Algorithm="http://www.w3.org/2001/04/xmlenc#sha256"/>
        <DigestValue>LHp5Yw1fAyHos8+MSH0nWVaP5wWQeHJkoW+HUZ4dv2o=</DigestValue>
      </Reference>
      <Reference URI="/xl/drawings/drawing2.xml?ContentType=application/vnd.openxmlformats-officedocument.drawing+xml">
        <DigestMethod Algorithm="http://www.w3.org/2001/04/xmlenc#sha256"/>
        <DigestValue>NhLVWTt/UVBfRQ5tkdtqs6zyPZO8djzYPp3uey5/yoM=</DigestValue>
      </Reference>
      <Reference URI="/xl/media/image1.jpeg?ContentType=image/jpeg">
        <DigestMethod Algorithm="http://www.w3.org/2001/04/xmlenc#sha256"/>
        <DigestValue>H/NBUzxfMk1ntEW/P/2KWdodq0HTXg3iMQ9nYt137zE=</DigestValue>
      </Reference>
      <Reference URI="/xl/media/image2.png?ContentType=image/png">
        <DigestMethod Algorithm="http://www.w3.org/2001/04/xmlenc#sha256"/>
        <DigestValue>ygyq04Txw6Kee+XzjlPpIqJVSedHtHWkz66a3P+82s0=</DigestValue>
      </Reference>
      <Reference URI="/xl/media/image3.emf?ContentType=image/x-emf">
        <DigestMethod Algorithm="http://www.w3.org/2001/04/xmlenc#sha256"/>
        <DigestValue>tYXAZRbZ9Fyki5wfePvyKKK8Ebwkc4Ac2bfN5T+BBRQ=</DigestValue>
      </Reference>
      <Reference URI="/xl/media/image4.emf?ContentType=image/x-emf">
        <DigestMethod Algorithm="http://www.w3.org/2001/04/xmlenc#sha256"/>
        <DigestValue>WlhFsIGiGa0VfonmbKGOiLXa9sYki9ChA51+GtgG418=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H/ZxmBxJUB4RU/Z6/1HNYbJZfiptzZVq491m9y8Bp88=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zqHgQKC+GgroGtqOohXp8Tft2iMmqpOS6sWWLhm5x4k=</DigestValue>
      </Reference>
      <Reference URI="/xl/sharedStrings.xml?ContentType=application/vnd.openxmlformats-officedocument.spreadsheetml.sharedStrings+xml">
        <DigestMethod Algorithm="http://www.w3.org/2001/04/xmlenc#sha256"/>
        <DigestValue>+Vt0SLWYu9219LaiWlncfDaEMBg+zL31iIv3xFZRRzQ=</DigestValue>
      </Reference>
      <Reference URI="/xl/styles.xml?ContentType=application/vnd.openxmlformats-officedocument.spreadsheetml.styles+xml">
        <DigestMethod Algorithm="http://www.w3.org/2001/04/xmlenc#sha256"/>
        <DigestValue>G0YnSlG6K378WmwiD0vQz9ASa2rBWQDGGe0klMBOD+Q=</DigestValue>
      </Reference>
      <Reference URI="/xl/theme/theme1.xml?ContentType=application/vnd.openxmlformats-officedocument.theme+xml">
        <DigestMethod Algorithm="http://www.w3.org/2001/04/xmlenc#sha256"/>
        <DigestValue>UAREdCqjZwnIqJX50EIC7MRbWVNznrCo83KZ4XY0jbk=</DigestValue>
      </Reference>
      <Reference URI="/xl/workbook.xml?ContentType=application/vnd.openxmlformats-officedocument.spreadsheetml.sheet.main+xml">
        <DigestMethod Algorithm="http://www.w3.org/2001/04/xmlenc#sha256"/>
        <DigestValue>mlXcZ0dHlGRkAZm2sFJ+YMJEjTjFqHHQ3gH2ZqMsta8=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tgyAzuRBdfE41tf748otp3EJSc4tOmYCZd3dcRaPNVM=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sheet1.xml?ContentType=application/vnd.openxmlformats-officedocument.spreadsheetml.worksheet+xml">
        <DigestMethod Algorithm="http://www.w3.org/2001/04/xmlenc#sha256"/>
        <DigestValue>HwaD2MNSS5IJ7xxe+B8+2oKH7yepovXHmbpcQjOowuY=</DigestValue>
      </Reference>
      <Reference URI="/xl/worksheets/sheet2.xml?ContentType=application/vnd.openxmlformats-officedocument.spreadsheetml.worksheet+xml">
        <DigestMethod Algorithm="http://www.w3.org/2001/04/xmlenc#sha256"/>
        <DigestValue>E10a2aPwoPA/Go6AgMkpOjrQJc4OhxQRMqlqyOOq88E=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2023-11-13T21:28:11Z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16.0.16731/25</OfficeVersion>
          <ApplicationVersion>16.0.16731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2023-11-13T21:28:11Z</xd:SigningTime>
          <xd:SigningCertificate>
            <xd:Cert>
              <xd:CertDigest>
                <DigestMethod Algorithm="http://www.w3.org/2001/04/xmlenc#sha256"/>
                <DigestValue>XNOhN/aIwe48OvTCQmnyaMlQh/6S3tO41fApQruq1MU=</DigestValue>
              </xd:CertDigest>
              <xd:IssuerSerial>
                <X509IssuerName>C=PY, O=ICPP, OU=Prestador Cualificado de Servicios de Confianza, CN=VIT S.A., SERIALNUMBER=RUC80080099-0</X509IssuerName>
                <X509SerialNumber>152647426479768708978455121481562187517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Mzhht/CSe7C5YgJF4i5yMIufLeUlNXHtcquV6W617V4=</DigestValue>
    </Reference>
    <Reference Type="http://www.w3.org/2000/09/xmldsig#Object" URI="#idOfficeObject">
      <DigestMethod Algorithm="http://www.w3.org/2001/04/xmlenc#sha256"/>
      <DigestValue>sqSEqIh5oFgpJv7bLY5+7wSvUTUmhsDZk9WvKxg1l0Y=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vuY/dAp28hwx8Tc24/rSL4tARP5/bAiHxcaGFsW6ruA=</DigestValue>
    </Reference>
  </SignedInfo>
  <SignatureValue>kLFfIPJuZZFgT61Sk8wWD924qCXCAPkGPTB+eDl8aJiG74rj/duRN2ApI+xYWZuik5NK6M9CzYx8
D1vZa9Lh7Ff8rAwyPGWaz66L/JkSls0aTacHV+hI23K9xd+6FRlPe1Yj0h7Y+kbWep1wUwh2UoYC
1Q96+/JQLQcavzg1eu847i/mbr4gH16W2HKPLxGt31A5rHcjPw6kw0H40/zG2W8r9Vh23/ElEX/W
WqNkpFdaahEICkVNCtqFdg5/dIxXWXOK3TLG/pKqNY/U69dAnshpYraSoz87hlFXufZmBx+3kkzi
1gIcLIR1vPF2CpzG+yPVTllW7UT2jlV7mNtnqg==</SignatureValue>
  <KeyInfo>
    <X509Data>
      <X509Certificate>MIIJTzCCBzegAwIBAgIQZ525qwvRuGpkNGg6TqC4FzANBgkqhkiG9w0BAQsFADCBgTEWMBQGA1UEBRMNUlVDODAwODAwOTktMDERMA8GA1UEAxMIVklUIFMuQS4xODA2BgNVBAsML1ByZXN0YWRvciBDdWFsaWZpY2FkbyBkZSBTZXJ2aWNpb3MgZGUgQ29uZmlhbnphMQ0wCwYDVQQKDARJQ1BQMQswCQYDVQQGEwJQWTAeFw0yMzA0MTAxOTQ5MTRaFw0yNTA0MTAxOTQ5MTRaMIHMMR0wGwYDVQQqDBRHTE9SSUEgTUFSSUEgREVMRklOQTEYMBYGA1UEBAwPR1VMSU5PIERFIFpBUlpBMREwDwYDVQQFEwhDSTMzMjM2MjEtMCsGA1UEAwwkR0xPUklBIE1BUklBIERFTEZJTkEgR1VMSU5PIERFIFpBUlpBMQswCQYDVQQLDAJGMjE1MDMGA1UECgwsQ0VSVElGSUNBRE8gQ1VBTElGSUNBRE8gREUgRklSTUEgRUxFQ1RST05JQ0ExCzAJBgNVBAYTAlBZMIIBIjANBgkqhkiG9w0BAQEFAAOCAQ8AMIIBCgKCAQEAmtEFVKaKrLJq38X910QU7EZvXpP62U/Y/uLWYFWmmn97Is2EkS5tcPXlxOU9ylUOyxQo5ZZ2fPjXdIn7S/Nt+Buorw3n/9Rhyhhnsb2HNGxdEHTsXwgAGtfaB1J+Fu0FcRQHuY54I390T91P+vTNiOyL0+l7aGVSWb6ipQmWjqBV1SwByt/NjKgQLWiERiFk8DYk5a7fnJoDsEv3lOmNalg5Qqq4sB+cCWVY001UNVp8d9+ZtsC2wFfi24h+aCAPMuQoBoVwyiL1h6xLeRl7GV0APAo2VhGvsySb9qsle+lWfCTLil5xgLkuZab8RoRDIPBHNidEmO9H287okejU6wIDAQABo4IEdDCCBHAwDAYDVR0TAQH/BAIwADAOBgNVHQ8BAf8EBAMCBeAwLAYDVR0lAQH/BCIwIAYIKwYBBQUHAwQGCCsGAQUFBwMCBgorBgEEAYI3FAICMB0GA1UdDgQWBBQ29w10Jp/OdTPGsHzAacdNFbn+dj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CB/AYDVR0RBIH0MIHxgR5HTE9SSUEuR1VMSU5PQFNVREFNRVJJUy5DT00uUFmkgc4wgcsxHjAcBgNVBAwMFUdURSBEUFRPIENPTlRBQklMSURBRDEkMCIGA1UECwwbR0NJQSBESVYgQ09OVFJPTCBGSU5BTkNJRVJPMRYwFAYDVQQFEw1SVUM4MDAzNDQ2MS04MUMwQQYDVQQKDDpTVURBTUVSSVMgQkFOSyBTT0NJRURBRCBBTk9OSU1BIEVNSVNPUkEgREUgQ0FQSVRBTCBBQklFUlRP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hFI/lsSxd417zjc862OiUMndUR6R3R7Y6jOyzocJezMtW2mmTcIwbimfWXLKiWdCds/AuYzoxK2U5oHW8yaYV9rywjKpFfshk3TcViux1TCKK4s7drKx0nCAlPXwO3rcD6yrdHtwlYMv9ShCqKXraV5niWt30CcuDaJNFTP0aMdT42bikAOrf13HCMsUFbi8AdcZ/jIPAtILa7b8LNkXfNR8oSv33n0g69XKwt5SH1QFQ1N/QuELAUkFevX9PsEydgzWAN5iUPlRhIbYuMKA6hV5kRGDIrbqOCyNCd9s1vW4Iu2qFA/0f9zC49uLDpINzmGN2uvvvKSNe8hezN6hONdri63TuBYuO4BKRktEt8G/czYdeAUPCoVXVE0GRhtpCK+5q8uRcHviWJt6r69x9yAJV0CRRZyxpWwUe2iBJm67ByG1SQTnEIY4+d9/sOxPqWgDFKklibnLnZMZ427oqNsWZ48pdwVAuKcg8rS6SkWGpkL6SvJ9uGpZSUgSrC6hG+VI3NHjfT+oVPmoQ+OnuWOpRsBP1BvOtJq9GY0X+qG0GA3u9wy8JLKbFYoVYAc+32co4prkePvTRggjMGaIsSJxsRDyM+TeAe2hkt0F3yWM5hEjVsHASZiU9xdA7+mkznS33WXkgMv3ubibnU29eSVqIJE8lU0TpevpzCpF+V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ORGb8hEMrMSqgIjFiXCGGlqA5Xie8t8IwVvLDctbTT4=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tHC3miR9U6dvGhVqpatTlG5iasaXwiPqkePibb0++CQ=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drawing1.xml?ContentType=application/vnd.openxmlformats-officedocument.drawing+xml">
        <DigestMethod Algorithm="http://www.w3.org/2001/04/xmlenc#sha256"/>
        <DigestValue>LHp5Yw1fAyHos8+MSH0nWVaP5wWQeHJkoW+HUZ4dv2o=</DigestValue>
      </Reference>
      <Reference URI="/xl/drawings/drawing2.xml?ContentType=application/vnd.openxmlformats-officedocument.drawing+xml">
        <DigestMethod Algorithm="http://www.w3.org/2001/04/xmlenc#sha256"/>
        <DigestValue>NhLVWTt/UVBfRQ5tkdtqs6zyPZO8djzYPp3uey5/yoM=</DigestValue>
      </Reference>
      <Reference URI="/xl/media/image1.jpeg?ContentType=image/jpeg">
        <DigestMethod Algorithm="http://www.w3.org/2001/04/xmlenc#sha256"/>
        <DigestValue>H/NBUzxfMk1ntEW/P/2KWdodq0HTXg3iMQ9nYt137zE=</DigestValue>
      </Reference>
      <Reference URI="/xl/media/image2.png?ContentType=image/png">
        <DigestMethod Algorithm="http://www.w3.org/2001/04/xmlenc#sha256"/>
        <DigestValue>ygyq04Txw6Kee+XzjlPpIqJVSedHtHWkz66a3P+82s0=</DigestValue>
      </Reference>
      <Reference URI="/xl/media/image3.emf?ContentType=image/x-emf">
        <DigestMethod Algorithm="http://www.w3.org/2001/04/xmlenc#sha256"/>
        <DigestValue>tYXAZRbZ9Fyki5wfePvyKKK8Ebwkc4Ac2bfN5T+BBRQ=</DigestValue>
      </Reference>
      <Reference URI="/xl/media/image4.emf?ContentType=image/x-emf">
        <DigestMethod Algorithm="http://www.w3.org/2001/04/xmlenc#sha256"/>
        <DigestValue>WlhFsIGiGa0VfonmbKGOiLXa9sYki9ChA51+GtgG418=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H/ZxmBxJUB4RU/Z6/1HNYbJZfiptzZVq491m9y8Bp88=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zqHgQKC+GgroGtqOohXp8Tft2iMmqpOS6sWWLhm5x4k=</DigestValue>
      </Reference>
      <Reference URI="/xl/sharedStrings.xml?ContentType=application/vnd.openxmlformats-officedocument.spreadsheetml.sharedStrings+xml">
        <DigestMethod Algorithm="http://www.w3.org/2001/04/xmlenc#sha256"/>
        <DigestValue>+Vt0SLWYu9219LaiWlncfDaEMBg+zL31iIv3xFZRRzQ=</DigestValue>
      </Reference>
      <Reference URI="/xl/styles.xml?ContentType=application/vnd.openxmlformats-officedocument.spreadsheetml.styles+xml">
        <DigestMethod Algorithm="http://www.w3.org/2001/04/xmlenc#sha256"/>
        <DigestValue>G0YnSlG6K378WmwiD0vQz9ASa2rBWQDGGe0klMBOD+Q=</DigestValue>
      </Reference>
      <Reference URI="/xl/theme/theme1.xml?ContentType=application/vnd.openxmlformats-officedocument.theme+xml">
        <DigestMethod Algorithm="http://www.w3.org/2001/04/xmlenc#sha256"/>
        <DigestValue>UAREdCqjZwnIqJX50EIC7MRbWVNznrCo83KZ4XY0jbk=</DigestValue>
      </Reference>
      <Reference URI="/xl/workbook.xml?ContentType=application/vnd.openxmlformats-officedocument.spreadsheetml.sheet.main+xml">
        <DigestMethod Algorithm="http://www.w3.org/2001/04/xmlenc#sha256"/>
        <DigestValue>mlXcZ0dHlGRkAZm2sFJ+YMJEjTjFqHHQ3gH2ZqMsta8=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tgyAzuRBdfE41tf748otp3EJSc4tOmYCZd3dcRaPNVM=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sheet1.xml?ContentType=application/vnd.openxmlformats-officedocument.spreadsheetml.worksheet+xml">
        <DigestMethod Algorithm="http://www.w3.org/2001/04/xmlenc#sha256"/>
        <DigestValue>HwaD2MNSS5IJ7xxe+B8+2oKH7yepovXHmbpcQjOowuY=</DigestValue>
      </Reference>
      <Reference URI="/xl/worksheets/sheet2.xml?ContentType=application/vnd.openxmlformats-officedocument.spreadsheetml.worksheet+xml">
        <DigestMethod Algorithm="http://www.w3.org/2001/04/xmlenc#sha256"/>
        <DigestValue>E10a2aPwoPA/Go6AgMkpOjrQJc4OhxQRMqlqyOOq88E=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2023-11-13T21:33:00Z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16.0.16731/25</OfficeVersion>
          <ApplicationVersion>16.0.16731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2023-11-13T21:33:00Z</xd:SigningTime>
          <xd:SigningCertificate>
            <xd:Cert>
              <xd:CertDigest>
                <DigestMethod Algorithm="http://www.w3.org/2001/04/xmlenc#sha256"/>
                <DigestValue>+UEba7bTKkl5fsUBJsQ8ZYo/G2VEZVGF2Z19TAV4qYA=</DigestValue>
              </xd:CertDigest>
              <xd:IssuerSerial>
                <X509IssuerName>C=PY, O=ICPP, OU=Prestador Cualificado de Servicios de Confianza, CN=VIT S.A., SERIALNUMBER=RUC80080099-0</X509IssuerName>
                <X509SerialNumber>137729439970086639827344057653702735895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98A5AF9B-50D1-4515-99C7-0A2F9EF9AD1B}"/>
</file>

<file path=customXml/itemProps2.xml><?xml version="1.0" encoding="utf-8"?>
<ds:datastoreItem xmlns:ds="http://schemas.openxmlformats.org/officeDocument/2006/customXml" ds:itemID="{A1B92F02-D9A1-4B84-9CA8-E6D6F5AABDDA}"/>
</file>

<file path=customXml/itemProps3.xml><?xml version="1.0" encoding="utf-8"?>
<ds:datastoreItem xmlns:ds="http://schemas.openxmlformats.org/officeDocument/2006/customXml" ds:itemID="{F075059D-C954-4201-B616-E9B421D4DE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Balance</vt:lpstr>
      <vt:lpstr>Hoja2</vt:lpstr>
    </vt:vector>
  </TitlesOfParts>
  <Company>Banco Sudameris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sudameris</dc:creator>
  <cp:lastModifiedBy>Marcelo Escobar</cp:lastModifiedBy>
  <cp:lastPrinted>2022-07-08T16:04:00Z</cp:lastPrinted>
  <dcterms:created xsi:type="dcterms:W3CDTF">2000-04-10T15:22:36Z</dcterms:created>
  <dcterms:modified xsi:type="dcterms:W3CDTF">2023-11-13T21:27:46Z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