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cateura\Desktop\RJCR\CNV\2023_06\"/>
    </mc:Choice>
  </mc:AlternateContent>
  <bookViews>
    <workbookView xWindow="0" yWindow="780" windowWidth="12120" windowHeight="7410" tabRatio="820" activeTab="2"/>
  </bookViews>
  <sheets>
    <sheet name="balance" sheetId="7" r:id="rId1"/>
    <sheet name="estado de resultados" sheetId="1" r:id="rId2"/>
    <sheet name="notas de estados contables" sheetId="2" r:id="rId3"/>
    <sheet name="evol patrimonio neto" sheetId="3" r:id="rId4"/>
    <sheet name="resultado del ejercicio" sheetId="4" r:id="rId5"/>
    <sheet name="Calificacion Riskmetrica" sheetId="6" r:id="rId6"/>
  </sheets>
  <definedNames>
    <definedName name="_xlnm._FilterDatabase" localSheetId="2" hidden="1">'notas de estados contables'!$A$7:$L$13</definedName>
    <definedName name="_xlnm.Print_Area" localSheetId="0">balance!$A$2:$F$24</definedName>
    <definedName name="_xlnm.Print_Area" localSheetId="5">'Calificacion Riskmetrica'!$B$1:$D$16</definedName>
    <definedName name="_xlnm.Print_Area" localSheetId="1">'estado de resultados'!$A$2:$F$15</definedName>
    <definedName name="_xlnm.Print_Area" localSheetId="3">'evol patrimonio neto'!$A$1:$H$15</definedName>
    <definedName name="_xlnm.Print_Area" localSheetId="2">'notas de estados contables'!#REF!</definedName>
    <definedName name="_xlnm.Print_Area" localSheetId="4">'resultado del ejercicio'!$A$1:$E$7</definedName>
    <definedName name="BuiltIn_Print_Area" localSheetId="0">balance!$B$2:$F$21</definedName>
    <definedName name="BuiltIn_Print_Area">'estado de resultados'!#REF!</definedName>
    <definedName name="BuiltIn_Print_Area___0">#N/A</definedName>
    <definedName name="BuiltIn_Print_Area___0_1">0</definedName>
  </definedNames>
  <calcPr calcId="162913"/>
</workbook>
</file>

<file path=xl/calcChain.xml><?xml version="1.0" encoding="utf-8"?>
<calcChain xmlns="http://schemas.openxmlformats.org/spreadsheetml/2006/main">
  <c r="K19" i="2" l="1"/>
  <c r="K15" i="2"/>
  <c r="J15" i="2"/>
  <c r="I15" i="2"/>
  <c r="H15" i="2"/>
  <c r="G15" i="2"/>
  <c r="F15" i="2"/>
  <c r="E15" i="2"/>
  <c r="D15" i="2"/>
  <c r="C15" i="2"/>
  <c r="K14" i="2"/>
  <c r="J14" i="2"/>
  <c r="I14" i="2"/>
  <c r="H14" i="2"/>
  <c r="G14" i="2"/>
  <c r="F14" i="2"/>
  <c r="E14" i="2"/>
  <c r="D14" i="2"/>
  <c r="C14" i="2"/>
  <c r="K13" i="2"/>
  <c r="K12" i="2"/>
  <c r="D12" i="2"/>
  <c r="E12" i="2"/>
  <c r="F12" i="2"/>
  <c r="G12" i="2"/>
  <c r="H12" i="2"/>
  <c r="I12" i="2"/>
  <c r="J12" i="2"/>
  <c r="C12" i="2"/>
  <c r="K11" i="2"/>
  <c r="K10" i="2"/>
  <c r="J10" i="2"/>
  <c r="I10" i="2"/>
  <c r="H10" i="2"/>
  <c r="G10" i="2"/>
  <c r="F10" i="2"/>
  <c r="E10" i="2"/>
  <c r="D10" i="2"/>
  <c r="C10" i="2"/>
  <c r="K9" i="2"/>
  <c r="K8" i="2"/>
  <c r="F23" i="4" l="1"/>
  <c r="F26" i="4" s="1"/>
  <c r="F22" i="4"/>
  <c r="G14" i="4"/>
  <c r="H14" i="4" s="1"/>
  <c r="F24" i="4" l="1"/>
  <c r="F27" i="4" s="1"/>
  <c r="F28" i="4" s="1"/>
  <c r="J11" i="3"/>
  <c r="J10" i="3"/>
  <c r="J9" i="3"/>
  <c r="J8" i="3"/>
  <c r="J7" i="3"/>
  <c r="F30" i="4" l="1"/>
  <c r="F31" i="4" s="1"/>
  <c r="G18" i="4"/>
  <c r="G17" i="4"/>
  <c r="G16" i="4"/>
  <c r="G15" i="4"/>
  <c r="F32" i="4" l="1"/>
  <c r="K8" i="3"/>
  <c r="K11" i="3" l="1"/>
  <c r="K10" i="3"/>
  <c r="G19" i="4"/>
  <c r="H19" i="4" s="1"/>
  <c r="J13" i="3" l="1"/>
  <c r="J12" i="3"/>
  <c r="K12" i="3" s="1"/>
  <c r="I10" i="3"/>
  <c r="K9" i="3"/>
  <c r="K13" i="3" l="1"/>
  <c r="K7" i="3"/>
  <c r="I7" i="3"/>
  <c r="H22" i="4" l="1"/>
  <c r="H18" i="4" l="1"/>
  <c r="H17" i="4"/>
  <c r="H16" i="4"/>
  <c r="H15" i="4"/>
  <c r="I11" i="3" l="1"/>
  <c r="I12" i="3"/>
  <c r="I9" i="3"/>
  <c r="I8" i="3"/>
</calcChain>
</file>

<file path=xl/sharedStrings.xml><?xml version="1.0" encoding="utf-8"?>
<sst xmlns="http://schemas.openxmlformats.org/spreadsheetml/2006/main" count="183" uniqueCount="139">
  <si>
    <t>ACTIVO</t>
  </si>
  <si>
    <t>Guaranies</t>
  </si>
  <si>
    <t>PASIVO</t>
  </si>
  <si>
    <t>DISPONIBLE</t>
  </si>
  <si>
    <t>VALORES PUBLICOS</t>
  </si>
  <si>
    <t>TOTAL DE PASIVO</t>
  </si>
  <si>
    <t>PATRIMONIO</t>
  </si>
  <si>
    <t xml:space="preserve"> </t>
  </si>
  <si>
    <t>APORTES NO CAPITALIZADOS</t>
  </si>
  <si>
    <t>TOTAL DE PATRIMONIO</t>
  </si>
  <si>
    <t>TOTAL DE ACTIVO</t>
  </si>
  <si>
    <t>TOTAL DE PASIVO Y PATRIMONIO</t>
  </si>
  <si>
    <t>GANANCIAS</t>
  </si>
  <si>
    <t>RENTAS Y DIFER. DE COTIZACION  DE VALORES PUBLICOS</t>
  </si>
  <si>
    <t>RESULTADOS DEL EJERCICIO</t>
  </si>
  <si>
    <t>TOTAL DE PERDIDAS</t>
  </si>
  <si>
    <t>TOTAL DE GANANCIAS</t>
  </si>
  <si>
    <t xml:space="preserve">              NOTAS A LOS ESTADOS CONTABLES</t>
  </si>
  <si>
    <t>SALDO AL CIERRE DEL</t>
  </si>
  <si>
    <t>SALDO AL CIERRE</t>
  </si>
  <si>
    <t>CONCEPTO</t>
  </si>
  <si>
    <t xml:space="preserve"> EJERCICIO ANTERIOR</t>
  </si>
  <si>
    <t>MOVIM</t>
  </si>
  <si>
    <t>IENTOS</t>
  </si>
  <si>
    <t>DEL PERIODO</t>
  </si>
  <si>
    <t>AUMENTO</t>
  </si>
  <si>
    <t>DISMINUCION</t>
  </si>
  <si>
    <t>Capital Integrado</t>
  </si>
  <si>
    <t>Ajustes al Patrimonio</t>
  </si>
  <si>
    <t>Reservas</t>
  </si>
  <si>
    <t>Resultados Acumulados</t>
  </si>
  <si>
    <t>Resultados del Ejercicio</t>
  </si>
  <si>
    <t>TOTAL Patrimomio Neto</t>
  </si>
  <si>
    <t>3- RESULTADO DEL EJERCICIO</t>
  </si>
  <si>
    <t>Patrimonio neto</t>
  </si>
  <si>
    <t xml:space="preserve">CREDITOS VIGENTES P/ INTERM. FINANCIERA SECTOR NO FINANCIERO </t>
  </si>
  <si>
    <t xml:space="preserve">CREDITOS DIVERSOS </t>
  </si>
  <si>
    <t xml:space="preserve">CREDITOS VENCIDOS POR INTERMEDIACION FINANCIERA </t>
  </si>
  <si>
    <t xml:space="preserve">INVERSIONES </t>
  </si>
  <si>
    <t xml:space="preserve">BIENES DE USO </t>
  </si>
  <si>
    <t xml:space="preserve">CARGOS DIFERIDOS </t>
  </si>
  <si>
    <t xml:space="preserve">OBLIGACIONES P/INTERM. FINANCIERA  SECTOR  FINANCIERO </t>
  </si>
  <si>
    <t>OBLIGACIONES P/INTERM. FINANCIERA  SECTOR  NO FINANCIERO</t>
  </si>
  <si>
    <t xml:space="preserve">OBLIGACIONES DIVERSAS </t>
  </si>
  <si>
    <t xml:space="preserve">PROVISIONES Y PREVISIONES </t>
  </si>
  <si>
    <t xml:space="preserve">CAPITAL INTEGRADO </t>
  </si>
  <si>
    <t xml:space="preserve">AJUSTES AL PATRIMONIO </t>
  </si>
  <si>
    <t xml:space="preserve">RESERVAS </t>
  </si>
  <si>
    <t xml:space="preserve">RESULTADOS ACUMULADOS </t>
  </si>
  <si>
    <t xml:space="preserve">CUENTAS DE CONTINGENCIAS                       </t>
  </si>
  <si>
    <t xml:space="preserve">CUENTAS DE ORDEN                       </t>
  </si>
  <si>
    <t xml:space="preserve">PERDIDAS P/OBLIG.P/ INTERM. FINANC. SECTOR FINANCIERO  </t>
  </si>
  <si>
    <t xml:space="preserve">PERDIDAS P/OBLIG.P/ INTERM. FINANC. SECTOR NO FINANCIERO </t>
  </si>
  <si>
    <t xml:space="preserve">PERDIDAS POR VALUACION </t>
  </si>
  <si>
    <t xml:space="preserve">PERDIDAS POR INCOBRABILIDAD </t>
  </si>
  <si>
    <t xml:space="preserve">PERDIDAS POR SERVICIOS </t>
  </si>
  <si>
    <t xml:space="preserve">OTRAS PERDIDAS OPERATIVAS </t>
  </si>
  <si>
    <t xml:space="preserve">GANACIAS P/CRED.VIGENT. P/ INTERM. FINANC. SECT. FINANCIERO </t>
  </si>
  <si>
    <t xml:space="preserve">GANACIAS P/CRED.VIGENT. P/ INTERM. FINANC. SECT. NO FINANCIERO </t>
  </si>
  <si>
    <t xml:space="preserve">GANACIAS P/CRED.VENCID. P/ INTERM. FINANC. </t>
  </si>
  <si>
    <t xml:space="preserve">GANANCIAS POR VALUACION </t>
  </si>
  <si>
    <t xml:space="preserve">DESAFECTACION DE PREVISIONES </t>
  </si>
  <si>
    <t xml:space="preserve">GANANCIAS POR SERVICIOS </t>
  </si>
  <si>
    <t xml:space="preserve">OTRAS GANANCIAS OPERATIVAS </t>
  </si>
  <si>
    <t>GANANCIAS EXTRAORDINARIAS</t>
  </si>
  <si>
    <t>PERDIDAS EXTRAORDINARIAS</t>
  </si>
  <si>
    <t>Categorías de Clasificación</t>
  </si>
  <si>
    <t>Tipo de Deudores</t>
  </si>
  <si>
    <t>Entidad</t>
  </si>
  <si>
    <t>Calificación Local</t>
  </si>
  <si>
    <t>Mayor información sobre esta calificación en:</t>
  </si>
  <si>
    <t>1a</t>
  </si>
  <si>
    <t>menos</t>
  </si>
  <si>
    <t>dividido</t>
  </si>
  <si>
    <t>SOLVENCIA</t>
  </si>
  <si>
    <t>TENDENCIA</t>
  </si>
  <si>
    <t xml:space="preserve">Nota: “La calificación de riesgo no constituye una sugerencia o recomendación para comprar, vender, mantener un determinado </t>
  </si>
  <si>
    <t>valor o realizar una inversión, ni un aval o garantía de una inversión y su emisor”</t>
  </si>
  <si>
    <t>0.31.0.10.000.0.00.000.00</t>
  </si>
  <si>
    <t>0.31.0.20.000.0.00.000.00</t>
  </si>
  <si>
    <t>0.31.0.30.000.0.00.000.00</t>
  </si>
  <si>
    <t>0.31.0.40.000.0.00.000.00</t>
  </si>
  <si>
    <t>0.31.0.50.000.0.00.000.00</t>
  </si>
  <si>
    <t>0.31.0.60.000.0.00.000.00</t>
  </si>
  <si>
    <t>Aportes no Capitalizados</t>
  </si>
  <si>
    <t>Utilidades del Ejercicio</t>
  </si>
  <si>
    <t>0.31.0.60.418.0.01.000.99</t>
  </si>
  <si>
    <t>0.73.0.10.769.0.02.000.99</t>
  </si>
  <si>
    <t>Impuesto a la Renta</t>
  </si>
  <si>
    <t>Total Cartera de Préstamos</t>
  </si>
  <si>
    <t>1</t>
  </si>
  <si>
    <t>1b                            2</t>
  </si>
  <si>
    <t>3</t>
  </si>
  <si>
    <t>4</t>
  </si>
  <si>
    <t>5</t>
  </si>
  <si>
    <t>6</t>
  </si>
  <si>
    <t xml:space="preserve">CREDITOS VIGENTES P/ INTERM. FINANCIERA SECTOR FINANCIERO </t>
  </si>
  <si>
    <t>AJUSTES DE RESULTADOS DE EJERCICIOS ANTERIORES</t>
  </si>
  <si>
    <t>MOVIMIENTOS</t>
  </si>
  <si>
    <t>(En miles de Guaraníes)</t>
  </si>
  <si>
    <t>(**) El valor computable de las garantías, no podrá ser superior al saldo de la deuda garantizada.</t>
  </si>
  <si>
    <t>(*) Incluyen las deudas efectivas (capital e intereses devengados a la fecha de clasificación) y los créditos contingentes. Asimismo, incluye el saldo de los deudores por venta de bienes a plazo.</t>
  </si>
  <si>
    <t>Fecha de calificación o última actualización:</t>
  </si>
  <si>
    <t>Fecha de publicación:</t>
  </si>
  <si>
    <t>Calificadora:</t>
  </si>
  <si>
    <t>IMPUESTO A LA RENTA</t>
  </si>
  <si>
    <t>Riesgo neto afecto a Previsiones</t>
  </si>
  <si>
    <t>Previsiones mínimas exigidas</t>
  </si>
  <si>
    <t>Previsiones existentes en EECC</t>
  </si>
  <si>
    <t>Superávit de previsiones</t>
  </si>
  <si>
    <t>Corte de calificación</t>
  </si>
  <si>
    <t>Apy</t>
  </si>
  <si>
    <t>Resultado del ejercicio antes de Impuesto</t>
  </si>
  <si>
    <t>AL 31/12/2022</t>
  </si>
  <si>
    <t>Total de Riesgos ( * )</t>
  </si>
  <si>
    <t>PÉRDIDAS</t>
  </si>
  <si>
    <t>AL 31/12/2023</t>
  </si>
  <si>
    <t>Solventa &amp; Riskmétrica S.A. Calificadora de Riesgos</t>
  </si>
  <si>
    <t>Dr. Francisco Morra esquina Guido Spano Edificio Atrium 3er Piso</t>
  </si>
  <si>
    <t>Tel.: (+595 21) 660 439 (+595 21) 661 209</t>
  </si>
  <si>
    <t>FUERTE (+)</t>
  </si>
  <si>
    <t xml:space="preserve">               ESTADO  DE  SITUACION  PATRIMONIAL  AL  30  DE JUNIO DE  2023</t>
  </si>
  <si>
    <t xml:space="preserve">               ESTADO  DE  RESULTADO  AL  30  DE JUNIO DE  2023</t>
  </si>
  <si>
    <t>1- CLASIFICACION DE CARTERA AL 30/06/2023</t>
  </si>
  <si>
    <t>2- EVOLUCION DEL PATRIMONIO AL 30/06/2023 ( en Guaraníes)</t>
  </si>
  <si>
    <t>AL 30/06/2023</t>
  </si>
  <si>
    <t>1 de Junio de 2023</t>
  </si>
  <si>
    <t>2 de Junio de 2023</t>
  </si>
  <si>
    <t>31 de Marzo de 2023</t>
  </si>
  <si>
    <t>SOLAR BANCO S.A.E.</t>
  </si>
  <si>
    <t>Email: info@svr.com.py</t>
  </si>
  <si>
    <t>www.syr.com.py</t>
  </si>
  <si>
    <t>e. Previsiones antes de Garantía</t>
  </si>
  <si>
    <t>f. Riesgo después de previsiones y antes de garantía (d-e)</t>
  </si>
  <si>
    <t>h. Riesgo no Cubierto por garantía (f-g)</t>
  </si>
  <si>
    <t>i. Previsiones después de garantías</t>
  </si>
  <si>
    <t>j. Previsiones exigidas s/ Categorías de Clasificación (e+i)</t>
  </si>
  <si>
    <t>l. Previsiones Genéricas (0.75) s/Riesgo Neto de Prev.</t>
  </si>
  <si>
    <t>g. Garantía Computable para previsiones: Cobros s/ riesgos (**)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</si>
</sst>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.###&quot;   &quot;;\-#.###&quot;   &quot;"/>
    <numFmt numFmtId="165" formatCode="_-* #,##0\ _€_-;\-* #,##0\ _€_-;_-* &quot;-&quot;??\ _€_-;_-@_-"/>
    <numFmt numFmtId="166" formatCode="_(* #,##0_);_(* \(#,##0\);_(* &quot;-&quot;??_);_(@_)"/>
  </numFmts>
  <fonts count="4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8"/>
      <color indexed="8"/>
      <name val="Arial"/>
      <family val="2"/>
    </font>
    <font>
      <b/>
      <sz val="18"/>
      <color indexed="8"/>
      <name val="Arial"/>
      <family val="2"/>
    </font>
    <font>
      <sz val="1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sz val="14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u/>
      <sz val="10"/>
      <color theme="10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64"/>
      <name val="Arial"/>
      <family val="2"/>
    </font>
    <font>
      <sz val="10"/>
      <color indexed="64"/>
      <name val="Microsoft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55"/>
      </patternFill>
    </fill>
    <fill>
      <patternFill patternType="solid">
        <fgColor theme="0" tint="-0.34998626667073579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8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  <xf numFmtId="43" fontId="17" fillId="0" borderId="0" applyFill="0" applyBorder="0" applyAlignment="0" applyProtection="0"/>
    <xf numFmtId="0" fontId="17" fillId="0" borderId="0" applyNumberFormat="0" applyFont="0" applyFill="0" applyBorder="0" applyAlignment="0" applyProtection="0">
      <alignment vertical="top"/>
    </xf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9" fontId="17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2">
    <xf numFmtId="0" fontId="0" fillId="0" borderId="0" xfId="0"/>
    <xf numFmtId="0" fontId="18" fillId="2" borderId="0" xfId="0" applyNumberFormat="1" applyFont="1" applyFill="1" applyBorder="1" applyAlignment="1" applyProtection="1"/>
    <xf numFmtId="0" fontId="18" fillId="0" borderId="0" xfId="0" applyNumberFormat="1" applyFont="1" applyBorder="1" applyAlignment="1" applyProtection="1"/>
    <xf numFmtId="0" fontId="19" fillId="2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Border="1" applyAlignment="1" applyProtection="1"/>
    <xf numFmtId="0" fontId="21" fillId="0" borderId="0" xfId="0" applyFont="1"/>
    <xf numFmtId="0" fontId="20" fillId="0" borderId="0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Border="1" applyAlignment="1" applyProtection="1"/>
    <xf numFmtId="0" fontId="22" fillId="3" borderId="2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22" fillId="3" borderId="1" xfId="0" applyNumberFormat="1" applyFont="1" applyFill="1" applyBorder="1" applyAlignment="1" applyProtection="1">
      <alignment horizontal="left"/>
    </xf>
    <xf numFmtId="0" fontId="29" fillId="3" borderId="2" xfId="0" applyNumberFormat="1" applyFont="1" applyFill="1" applyBorder="1" applyAlignment="1" applyProtection="1"/>
    <xf numFmtId="0" fontId="29" fillId="3" borderId="3" xfId="0" applyNumberFormat="1" applyFont="1" applyFill="1" applyBorder="1" applyAlignment="1" applyProtection="1"/>
    <xf numFmtId="3" fontId="29" fillId="2" borderId="0" xfId="0" applyNumberFormat="1" applyFont="1" applyFill="1" applyBorder="1" applyAlignment="1" applyProtection="1"/>
    <xf numFmtId="3" fontId="18" fillId="2" borderId="0" xfId="0" applyNumberFormat="1" applyFont="1" applyFill="1" applyBorder="1" applyAlignment="1" applyProtection="1"/>
    <xf numFmtId="3" fontId="23" fillId="2" borderId="0" xfId="0" applyNumberFormat="1" applyFont="1" applyFill="1" applyBorder="1" applyAlignment="1" applyProtection="1"/>
    <xf numFmtId="0" fontId="22" fillId="2" borderId="0" xfId="0" applyNumberFormat="1" applyFont="1" applyFill="1" applyBorder="1" applyAlignment="1" applyProtection="1"/>
    <xf numFmtId="0" fontId="29" fillId="2" borderId="0" xfId="0" applyNumberFormat="1" applyFont="1" applyFill="1" applyBorder="1" applyAlignment="1" applyProtection="1"/>
    <xf numFmtId="0" fontId="25" fillId="2" borderId="0" xfId="0" applyNumberFormat="1" applyFont="1" applyFill="1" applyBorder="1" applyAlignment="1" applyProtection="1"/>
    <xf numFmtId="0" fontId="26" fillId="2" borderId="6" xfId="0" applyNumberFormat="1" applyFont="1" applyFill="1" applyBorder="1" applyAlignment="1" applyProtection="1"/>
    <xf numFmtId="0" fontId="26" fillId="2" borderId="7" xfId="0" applyNumberFormat="1" applyFont="1" applyFill="1" applyBorder="1" applyAlignment="1" applyProtection="1">
      <alignment horizontal="center"/>
    </xf>
    <xf numFmtId="0" fontId="26" fillId="2" borderId="8" xfId="0" applyNumberFormat="1" applyFont="1" applyFill="1" applyBorder="1" applyAlignment="1" applyProtection="1"/>
    <xf numFmtId="0" fontId="24" fillId="2" borderId="9" xfId="0" applyNumberFormat="1" applyFont="1" applyFill="1" applyBorder="1" applyAlignment="1" applyProtection="1"/>
    <xf numFmtId="0" fontId="26" fillId="2" borderId="6" xfId="0" applyNumberFormat="1" applyFont="1" applyFill="1" applyBorder="1" applyAlignment="1" applyProtection="1">
      <alignment horizontal="center"/>
    </xf>
    <xf numFmtId="0" fontId="26" fillId="2" borderId="10" xfId="0" applyNumberFormat="1" applyFont="1" applyFill="1" applyBorder="1" applyAlignment="1" applyProtection="1">
      <alignment horizontal="center"/>
    </xf>
    <xf numFmtId="0" fontId="26" fillId="2" borderId="0" xfId="0" applyNumberFormat="1" applyFont="1" applyFill="1" applyBorder="1" applyAlignment="1" applyProtection="1">
      <alignment horizontal="center"/>
    </xf>
    <xf numFmtId="0" fontId="26" fillId="2" borderId="11" xfId="0" applyNumberFormat="1" applyFont="1" applyFill="1" applyBorder="1" applyAlignment="1" applyProtection="1">
      <alignment horizontal="right"/>
    </xf>
    <xf numFmtId="0" fontId="26" fillId="2" borderId="12" xfId="0" applyNumberFormat="1" applyFont="1" applyFill="1" applyBorder="1" applyAlignment="1" applyProtection="1"/>
    <xf numFmtId="3" fontId="26" fillId="2" borderId="13" xfId="0" applyNumberFormat="1" applyFont="1" applyFill="1" applyBorder="1" applyAlignment="1" applyProtection="1">
      <alignment horizontal="center"/>
    </xf>
    <xf numFmtId="3" fontId="26" fillId="2" borderId="1" xfId="0" applyNumberFormat="1" applyFont="1" applyFill="1" applyBorder="1" applyAlignment="1" applyProtection="1">
      <alignment horizontal="center"/>
    </xf>
    <xf numFmtId="3" fontId="26" fillId="2" borderId="5" xfId="0" applyNumberFormat="1" applyFont="1" applyFill="1" applyBorder="1" applyAlignment="1" applyProtection="1">
      <alignment horizontal="center"/>
    </xf>
    <xf numFmtId="3" fontId="24" fillId="2" borderId="15" xfId="0" applyNumberFormat="1" applyFont="1" applyFill="1" applyBorder="1" applyAlignment="1" applyProtection="1"/>
    <xf numFmtId="3" fontId="24" fillId="2" borderId="16" xfId="0" applyNumberFormat="1" applyFont="1" applyFill="1" applyBorder="1" applyAlignment="1" applyProtection="1"/>
    <xf numFmtId="3" fontId="24" fillId="0" borderId="16" xfId="0" applyNumberFormat="1" applyFont="1" applyFill="1" applyBorder="1" applyAlignment="1" applyProtection="1">
      <alignment horizontal="right"/>
    </xf>
    <xf numFmtId="3" fontId="24" fillId="2" borderId="17" xfId="0" applyNumberFormat="1" applyFont="1" applyFill="1" applyBorder="1" applyAlignment="1" applyProtection="1"/>
    <xf numFmtId="3" fontId="26" fillId="2" borderId="5" xfId="0" applyNumberFormat="1" applyFont="1" applyFill="1" applyBorder="1" applyAlignment="1" applyProtection="1"/>
    <xf numFmtId="2" fontId="18" fillId="0" borderId="0" xfId="0" applyNumberFormat="1" applyFont="1" applyBorder="1" applyAlignment="1" applyProtection="1"/>
    <xf numFmtId="0" fontId="18" fillId="2" borderId="18" xfId="0" applyNumberFormat="1" applyFont="1" applyFill="1" applyBorder="1" applyAlignment="1" applyProtection="1"/>
    <xf numFmtId="0" fontId="23" fillId="2" borderId="18" xfId="0" applyNumberFormat="1" applyFont="1" applyFill="1" applyBorder="1" applyAlignment="1" applyProtection="1">
      <alignment horizontal="center"/>
    </xf>
    <xf numFmtId="0" fontId="18" fillId="2" borderId="19" xfId="0" applyNumberFormat="1" applyFont="1" applyFill="1" applyBorder="1" applyAlignment="1" applyProtection="1"/>
    <xf numFmtId="4" fontId="18" fillId="0" borderId="0" xfId="0" applyNumberFormat="1" applyFont="1" applyBorder="1" applyAlignment="1" applyProtection="1"/>
    <xf numFmtId="3" fontId="18" fillId="0" borderId="0" xfId="0" applyNumberFormat="1" applyFont="1" applyBorder="1" applyAlignment="1" applyProtection="1"/>
    <xf numFmtId="3" fontId="18" fillId="0" borderId="4" xfId="0" applyNumberFormat="1" applyFont="1" applyFill="1" applyBorder="1" applyAlignment="1" applyProtection="1"/>
    <xf numFmtId="3" fontId="26" fillId="2" borderId="1" xfId="0" applyNumberFormat="1" applyFont="1" applyFill="1" applyBorder="1" applyAlignment="1" applyProtection="1">
      <alignment horizontal="right"/>
    </xf>
    <xf numFmtId="3" fontId="26" fillId="2" borderId="30" xfId="0" applyNumberFormat="1" applyFont="1" applyFill="1" applyBorder="1" applyAlignment="1" applyProtection="1">
      <alignment horizontal="right"/>
    </xf>
    <xf numFmtId="3" fontId="26" fillId="2" borderId="31" xfId="0" applyNumberFormat="1" applyFont="1" applyFill="1" applyBorder="1" applyAlignment="1" applyProtection="1">
      <alignment horizontal="right"/>
    </xf>
    <xf numFmtId="10" fontId="18" fillId="0" borderId="0" xfId="0" applyNumberFormat="1" applyFont="1" applyBorder="1" applyAlignment="1" applyProtection="1"/>
    <xf numFmtId="165" fontId="17" fillId="2" borderId="0" xfId="2" applyNumberFormat="1" applyFill="1" applyBorder="1" applyAlignment="1" applyProtection="1"/>
    <xf numFmtId="3" fontId="26" fillId="2" borderId="27" xfId="0" applyNumberFormat="1" applyFont="1" applyFill="1" applyBorder="1" applyAlignment="1" applyProtection="1">
      <alignment horizontal="right"/>
    </xf>
    <xf numFmtId="0" fontId="23" fillId="0" borderId="0" xfId="0" applyNumberFormat="1" applyFont="1" applyBorder="1" applyAlignment="1" applyProtection="1">
      <alignment horizontal="center"/>
    </xf>
    <xf numFmtId="3" fontId="24" fillId="0" borderId="32" xfId="0" applyNumberFormat="1" applyFont="1" applyFill="1" applyBorder="1" applyAlignment="1" applyProtection="1">
      <alignment horizontal="right"/>
    </xf>
    <xf numFmtId="3" fontId="26" fillId="6" borderId="33" xfId="0" applyNumberFormat="1" applyFont="1" applyFill="1" applyBorder="1" applyAlignment="1" applyProtection="1">
      <alignment horizontal="right"/>
    </xf>
    <xf numFmtId="3" fontId="24" fillId="2" borderId="0" xfId="0" applyNumberFormat="1" applyFont="1" applyFill="1" applyBorder="1" applyAlignment="1" applyProtection="1">
      <alignment horizontal="right"/>
    </xf>
    <xf numFmtId="3" fontId="24" fillId="5" borderId="33" xfId="0" applyNumberFormat="1" applyFont="1" applyFill="1" applyBorder="1" applyAlignment="1" applyProtection="1">
      <alignment horizontal="right"/>
    </xf>
    <xf numFmtId="3" fontId="24" fillId="7" borderId="33" xfId="0" applyNumberFormat="1" applyFont="1" applyFill="1" applyBorder="1" applyAlignment="1" applyProtection="1">
      <alignment horizontal="right"/>
    </xf>
    <xf numFmtId="10" fontId="26" fillId="6" borderId="33" xfId="0" applyNumberFormat="1" applyFont="1" applyFill="1" applyBorder="1" applyAlignment="1" applyProtection="1">
      <alignment horizontal="right"/>
    </xf>
    <xf numFmtId="10" fontId="0" fillId="0" borderId="0" xfId="0" applyNumberFormat="1"/>
    <xf numFmtId="3" fontId="23" fillId="0" borderId="21" xfId="0" applyNumberFormat="1" applyFont="1" applyFill="1" applyBorder="1"/>
    <xf numFmtId="3" fontId="23" fillId="2" borderId="4" xfId="0" applyNumberFormat="1" applyFont="1" applyFill="1" applyBorder="1"/>
    <xf numFmtId="0" fontId="0" fillId="0" borderId="0" xfId="0" applyFill="1"/>
    <xf numFmtId="3" fontId="18" fillId="0" borderId="0" xfId="0" applyNumberFormat="1" applyFont="1" applyFill="1" applyBorder="1" applyAlignment="1" applyProtection="1"/>
    <xf numFmtId="3" fontId="24" fillId="2" borderId="34" xfId="0" applyNumberFormat="1" applyFont="1" applyFill="1" applyBorder="1" applyAlignment="1" applyProtection="1"/>
    <xf numFmtId="3" fontId="23" fillId="0" borderId="22" xfId="0" applyNumberFormat="1" applyFont="1" applyFill="1" applyBorder="1"/>
    <xf numFmtId="3" fontId="25" fillId="2" borderId="14" xfId="0" applyNumberFormat="1" applyFont="1" applyFill="1" applyBorder="1" applyAlignment="1" applyProtection="1"/>
    <xf numFmtId="3" fontId="25" fillId="2" borderId="11" xfId="0" applyNumberFormat="1" applyFont="1" applyFill="1" applyBorder="1" applyAlignment="1" applyProtection="1"/>
    <xf numFmtId="0" fontId="22" fillId="3" borderId="7" xfId="0" applyNumberFormat="1" applyFont="1" applyFill="1" applyBorder="1" applyAlignment="1" applyProtection="1"/>
    <xf numFmtId="3" fontId="0" fillId="0" borderId="0" xfId="0" applyNumberFormat="1"/>
    <xf numFmtId="165" fontId="31" fillId="2" borderId="0" xfId="2" applyNumberFormat="1" applyFont="1" applyFill="1" applyBorder="1" applyAlignment="1" applyProtection="1"/>
    <xf numFmtId="3" fontId="28" fillId="2" borderId="0" xfId="0" applyNumberFormat="1" applyFont="1" applyFill="1" applyBorder="1" applyAlignment="1" applyProtection="1"/>
    <xf numFmtId="165" fontId="31" fillId="0" borderId="0" xfId="2" applyNumberFormat="1" applyFont="1" applyFill="1" applyBorder="1" applyAlignment="1" applyProtection="1"/>
    <xf numFmtId="3" fontId="18" fillId="0" borderId="41" xfId="0" applyNumberFormat="1" applyFont="1" applyFill="1" applyBorder="1" applyAlignment="1" applyProtection="1"/>
    <xf numFmtId="0" fontId="24" fillId="2" borderId="42" xfId="0" applyNumberFormat="1" applyFont="1" applyFill="1" applyBorder="1" applyAlignment="1" applyProtection="1"/>
    <xf numFmtId="3" fontId="18" fillId="0" borderId="43" xfId="0" applyNumberFormat="1" applyFont="1" applyFill="1" applyBorder="1" applyAlignment="1" applyProtection="1"/>
    <xf numFmtId="0" fontId="22" fillId="3" borderId="8" xfId="0" applyNumberFormat="1" applyFont="1" applyFill="1" applyBorder="1" applyAlignment="1" applyProtection="1"/>
    <xf numFmtId="3" fontId="18" fillId="0" borderId="45" xfId="0" applyNumberFormat="1" applyFont="1" applyFill="1" applyBorder="1" applyAlignment="1" applyProtection="1"/>
    <xf numFmtId="3" fontId="18" fillId="0" borderId="47" xfId="0" applyNumberFormat="1" applyFont="1" applyFill="1" applyBorder="1" applyAlignment="1" applyProtection="1"/>
    <xf numFmtId="3" fontId="18" fillId="0" borderId="50" xfId="0" applyNumberFormat="1" applyFont="1" applyFill="1" applyBorder="1" applyAlignment="1" applyProtection="1"/>
    <xf numFmtId="3" fontId="18" fillId="0" borderId="51" xfId="0" applyNumberFormat="1" applyFont="1" applyFill="1" applyBorder="1" applyAlignment="1" applyProtection="1"/>
    <xf numFmtId="3" fontId="18" fillId="0" borderId="52" xfId="0" applyNumberFormat="1" applyFont="1" applyFill="1" applyBorder="1" applyAlignment="1" applyProtection="1"/>
    <xf numFmtId="3" fontId="18" fillId="0" borderId="53" xfId="0" applyNumberFormat="1" applyFont="1" applyFill="1" applyBorder="1" applyAlignment="1" applyProtection="1"/>
    <xf numFmtId="3" fontId="24" fillId="0" borderId="15" xfId="0" applyNumberFormat="1" applyFont="1" applyFill="1" applyBorder="1" applyAlignment="1" applyProtection="1"/>
    <xf numFmtId="3" fontId="24" fillId="0" borderId="34" xfId="0" applyNumberFormat="1" applyFont="1" applyFill="1" applyBorder="1" applyAlignment="1" applyProtection="1"/>
    <xf numFmtId="3" fontId="24" fillId="0" borderId="16" xfId="0" applyNumberFormat="1" applyFont="1" applyFill="1" applyBorder="1" applyAlignment="1" applyProtection="1"/>
    <xf numFmtId="3" fontId="24" fillId="0" borderId="17" xfId="0" applyNumberFormat="1" applyFont="1" applyFill="1" applyBorder="1" applyAlignment="1" applyProtection="1"/>
    <xf numFmtId="165" fontId="18" fillId="2" borderId="0" xfId="0" applyNumberFormat="1" applyFont="1" applyFill="1" applyBorder="1" applyAlignment="1" applyProtection="1"/>
    <xf numFmtId="0" fontId="24" fillId="0" borderId="49" xfId="0" applyNumberFormat="1" applyFont="1" applyFill="1" applyBorder="1" applyAlignment="1" applyProtection="1"/>
    <xf numFmtId="0" fontId="26" fillId="2" borderId="46" xfId="0" applyNumberFormat="1" applyFont="1" applyFill="1" applyBorder="1" applyAlignment="1" applyProtection="1"/>
    <xf numFmtId="3" fontId="27" fillId="2" borderId="59" xfId="0" applyNumberFormat="1" applyFont="1" applyFill="1" applyBorder="1" applyAlignment="1" applyProtection="1"/>
    <xf numFmtId="0" fontId="22" fillId="3" borderId="37" xfId="0" applyNumberFormat="1" applyFont="1" applyFill="1" applyBorder="1" applyAlignment="1" applyProtection="1"/>
    <xf numFmtId="3" fontId="18" fillId="0" borderId="63" xfId="0" applyNumberFormat="1" applyFont="1" applyFill="1" applyBorder="1" applyAlignment="1" applyProtection="1"/>
    <xf numFmtId="0" fontId="22" fillId="3" borderId="64" xfId="0" applyNumberFormat="1" applyFont="1" applyFill="1" applyBorder="1" applyAlignment="1" applyProtection="1"/>
    <xf numFmtId="164" fontId="23" fillId="3" borderId="9" xfId="0" applyNumberFormat="1" applyFont="1" applyFill="1" applyBorder="1" applyAlignment="1" applyProtection="1">
      <alignment horizontal="center"/>
    </xf>
    <xf numFmtId="164" fontId="23" fillId="3" borderId="38" xfId="0" applyNumberFormat="1" applyFont="1" applyFill="1" applyBorder="1" applyAlignment="1" applyProtection="1">
      <alignment horizontal="center"/>
    </xf>
    <xf numFmtId="3" fontId="18" fillId="0" borderId="21" xfId="0" applyNumberFormat="1" applyFont="1" applyFill="1" applyBorder="1"/>
    <xf numFmtId="3" fontId="24" fillId="0" borderId="15" xfId="0" applyNumberFormat="1" applyFont="1" applyFill="1" applyBorder="1" applyAlignment="1" applyProtection="1">
      <alignment horizontal="right"/>
    </xf>
    <xf numFmtId="3" fontId="18" fillId="0" borderId="22" xfId="0" applyNumberFormat="1" applyFont="1" applyFill="1" applyBorder="1"/>
    <xf numFmtId="3" fontId="24" fillId="0" borderId="34" xfId="0" applyNumberFormat="1" applyFont="1" applyFill="1" applyBorder="1" applyAlignment="1" applyProtection="1">
      <alignment horizontal="right"/>
    </xf>
    <xf numFmtId="3" fontId="18" fillId="0" borderId="4" xfId="0" applyNumberFormat="1" applyFont="1" applyFill="1" applyBorder="1"/>
    <xf numFmtId="14" fontId="0" fillId="0" borderId="0" xfId="0" applyNumberFormat="1"/>
    <xf numFmtId="3" fontId="24" fillId="0" borderId="28" xfId="0" applyNumberFormat="1" applyFont="1" applyFill="1" applyBorder="1" applyAlignment="1" applyProtection="1">
      <alignment horizontal="right"/>
    </xf>
    <xf numFmtId="0" fontId="30" fillId="0" borderId="0" xfId="0" applyNumberFormat="1" applyFont="1" applyFill="1" applyBorder="1" applyAlignment="1" applyProtection="1">
      <alignment vertical="top"/>
    </xf>
    <xf numFmtId="165" fontId="0" fillId="0" borderId="0" xfId="2" applyNumberFormat="1" applyFont="1"/>
    <xf numFmtId="165" fontId="17" fillId="0" borderId="0" xfId="2" applyNumberFormat="1" applyBorder="1" applyAlignment="1" applyProtection="1"/>
    <xf numFmtId="0" fontId="32" fillId="0" borderId="0" xfId="0" applyFont="1" applyFill="1"/>
    <xf numFmtId="0" fontId="37" fillId="0" borderId="33" xfId="0" applyFont="1" applyFill="1" applyBorder="1" applyAlignment="1">
      <alignment horizontal="center" vertical="top" wrapText="1"/>
    </xf>
    <xf numFmtId="0" fontId="32" fillId="0" borderId="33" xfId="0" applyFont="1" applyFill="1" applyBorder="1" applyAlignment="1">
      <alignment horizontal="center"/>
    </xf>
    <xf numFmtId="0" fontId="23" fillId="0" borderId="0" xfId="0" applyNumberFormat="1" applyFont="1" applyFill="1" applyBorder="1" applyAlignment="1" applyProtection="1"/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36" fillId="0" borderId="0" xfId="0" applyFont="1" applyFill="1"/>
    <xf numFmtId="0" fontId="24" fillId="0" borderId="46" xfId="0" applyNumberFormat="1" applyFont="1" applyFill="1" applyBorder="1" applyAlignment="1" applyProtection="1"/>
    <xf numFmtId="0" fontId="24" fillId="0" borderId="42" xfId="0" applyNumberFormat="1" applyFont="1" applyFill="1" applyBorder="1" applyAlignment="1" applyProtection="1"/>
    <xf numFmtId="3" fontId="25" fillId="0" borderId="37" xfId="0" applyNumberFormat="1" applyFont="1" applyFill="1" applyBorder="1" applyAlignment="1" applyProtection="1"/>
    <xf numFmtId="3" fontId="25" fillId="0" borderId="38" xfId="0" applyNumberFormat="1" applyFont="1" applyFill="1" applyBorder="1" applyAlignment="1" applyProtection="1"/>
    <xf numFmtId="0" fontId="25" fillId="0" borderId="60" xfId="0" applyNumberFormat="1" applyFont="1" applyFill="1" applyBorder="1" applyAlignment="1" applyProtection="1"/>
    <xf numFmtId="0" fontId="25" fillId="0" borderId="61" xfId="0" applyNumberFormat="1" applyFont="1" applyFill="1" applyBorder="1" applyAlignment="1" applyProtection="1"/>
    <xf numFmtId="0" fontId="25" fillId="0" borderId="23" xfId="0" applyNumberFormat="1" applyFont="1" applyFill="1" applyBorder="1" applyAlignment="1" applyProtection="1">
      <alignment horizontal="left"/>
    </xf>
    <xf numFmtId="0" fontId="25" fillId="0" borderId="35" xfId="0" applyNumberFormat="1" applyFont="1" applyFill="1" applyBorder="1" applyAlignment="1" applyProtection="1">
      <alignment horizontal="left"/>
    </xf>
    <xf numFmtId="0" fontId="25" fillId="0" borderId="25" xfId="0" applyNumberFormat="1" applyFont="1" applyFill="1" applyBorder="1" applyAlignment="1" applyProtection="1">
      <alignment horizontal="left"/>
    </xf>
    <xf numFmtId="0" fontId="25" fillId="0" borderId="36" xfId="0" applyNumberFormat="1" applyFont="1" applyFill="1" applyBorder="1" applyAlignment="1" applyProtection="1">
      <alignment horizontal="left"/>
    </xf>
    <xf numFmtId="0" fontId="24" fillId="0" borderId="23" xfId="0" applyNumberFormat="1" applyFont="1" applyFill="1" applyBorder="1" applyAlignment="1" applyProtection="1"/>
    <xf numFmtId="0" fontId="24" fillId="0" borderId="50" xfId="0" applyNumberFormat="1" applyFont="1" applyFill="1" applyBorder="1" applyAlignment="1" applyProtection="1"/>
    <xf numFmtId="0" fontId="24" fillId="0" borderId="51" xfId="0" applyNumberFormat="1" applyFont="1" applyFill="1" applyBorder="1" applyAlignment="1" applyProtection="1"/>
    <xf numFmtId="0" fontId="24" fillId="0" borderId="58" xfId="0" applyNumberFormat="1" applyFont="1" applyFill="1" applyBorder="1" applyAlignment="1" applyProtection="1"/>
    <xf numFmtId="0" fontId="24" fillId="0" borderId="44" xfId="0" applyNumberFormat="1" applyFont="1" applyFill="1" applyBorder="1" applyAlignment="1" applyProtection="1"/>
    <xf numFmtId="0" fontId="24" fillId="0" borderId="52" xfId="0" applyNumberFormat="1" applyFont="1" applyFill="1" applyBorder="1" applyAlignment="1" applyProtection="1"/>
    <xf numFmtId="0" fontId="24" fillId="0" borderId="54" xfId="0" applyNumberFormat="1" applyFont="1" applyFill="1" applyBorder="1" applyAlignment="1" applyProtection="1"/>
    <xf numFmtId="0" fontId="24" fillId="0" borderId="48" xfId="0" applyNumberFormat="1" applyFont="1" applyFill="1" applyBorder="1" applyAlignment="1" applyProtection="1"/>
    <xf numFmtId="0" fontId="24" fillId="0" borderId="55" xfId="0" applyNumberFormat="1" applyFont="1" applyFill="1" applyBorder="1" applyAlignment="1" applyProtection="1"/>
    <xf numFmtId="0" fontId="24" fillId="0" borderId="56" xfId="0" applyNumberFormat="1" applyFont="1" applyFill="1" applyBorder="1" applyAlignment="1" applyProtection="1"/>
    <xf numFmtId="0" fontId="25" fillId="0" borderId="11" xfId="0" applyNumberFormat="1" applyFont="1" applyFill="1" applyBorder="1" applyAlignment="1" applyProtection="1"/>
    <xf numFmtId="3" fontId="25" fillId="0" borderId="0" xfId="0" applyNumberFormat="1" applyFont="1" applyFill="1" applyBorder="1" applyAlignment="1" applyProtection="1"/>
    <xf numFmtId="0" fontId="25" fillId="0" borderId="37" xfId="0" applyNumberFormat="1" applyFont="1" applyFill="1" applyBorder="1" applyAlignment="1" applyProtection="1"/>
    <xf numFmtId="0" fontId="25" fillId="0" borderId="38" xfId="0" applyNumberFormat="1" applyFont="1" applyFill="1" applyBorder="1" applyAlignment="1" applyProtection="1"/>
    <xf numFmtId="0" fontId="22" fillId="4" borderId="37" xfId="0" applyNumberFormat="1" applyFont="1" applyFill="1" applyBorder="1" applyAlignment="1" applyProtection="1"/>
    <xf numFmtId="0" fontId="22" fillId="4" borderId="64" xfId="0" applyNumberFormat="1" applyFont="1" applyFill="1" applyBorder="1" applyAlignment="1" applyProtection="1"/>
    <xf numFmtId="0" fontId="22" fillId="4" borderId="38" xfId="0" applyNumberFormat="1" applyFont="1" applyFill="1" applyBorder="1" applyAlignment="1" applyProtection="1"/>
    <xf numFmtId="49" fontId="24" fillId="0" borderId="67" xfId="0" applyNumberFormat="1" applyFont="1" applyFill="1" applyBorder="1" applyAlignment="1" applyProtection="1">
      <alignment horizontal="left"/>
    </xf>
    <xf numFmtId="49" fontId="24" fillId="0" borderId="68" xfId="0" applyNumberFormat="1" applyFont="1" applyFill="1" applyBorder="1" applyAlignment="1" applyProtection="1">
      <alignment horizontal="left"/>
    </xf>
    <xf numFmtId="49" fontId="24" fillId="0" borderId="44" xfId="0" applyNumberFormat="1" applyFont="1" applyFill="1" applyBorder="1" applyAlignment="1" applyProtection="1">
      <alignment horizontal="left"/>
    </xf>
    <xf numFmtId="49" fontId="24" fillId="0" borderId="52" xfId="0" applyNumberFormat="1" applyFont="1" applyFill="1" applyBorder="1" applyAlignment="1" applyProtection="1">
      <alignment horizontal="left"/>
    </xf>
    <xf numFmtId="0" fontId="24" fillId="0" borderId="69" xfId="0" applyNumberFormat="1" applyFont="1" applyFill="1" applyBorder="1" applyAlignment="1" applyProtection="1"/>
    <xf numFmtId="0" fontId="24" fillId="0" borderId="66" xfId="0" applyNumberFormat="1" applyFont="1" applyFill="1" applyBorder="1" applyAlignment="1" applyProtection="1"/>
    <xf numFmtId="3" fontId="18" fillId="0" borderId="70" xfId="0" applyNumberFormat="1" applyFont="1" applyFill="1" applyBorder="1" applyAlignment="1" applyProtection="1"/>
    <xf numFmtId="3" fontId="18" fillId="0" borderId="71" xfId="0" applyNumberFormat="1" applyFont="1" applyFill="1" applyBorder="1" applyAlignment="1" applyProtection="1"/>
    <xf numFmtId="3" fontId="23" fillId="0" borderId="71" xfId="0" applyNumberFormat="1" applyFont="1" applyFill="1" applyBorder="1" applyAlignment="1" applyProtection="1"/>
    <xf numFmtId="3" fontId="23" fillId="0" borderId="72" xfId="0" applyNumberFormat="1" applyFont="1" applyFill="1" applyBorder="1" applyAlignment="1" applyProtection="1"/>
    <xf numFmtId="14" fontId="0" fillId="0" borderId="0" xfId="0" applyNumberFormat="1" applyAlignment="1">
      <alignment horizontal="left"/>
    </xf>
    <xf numFmtId="49" fontId="30" fillId="0" borderId="65" xfId="2" applyNumberFormat="1" applyFont="1" applyFill="1" applyBorder="1" applyAlignment="1" applyProtection="1">
      <alignment horizontal="left"/>
    </xf>
    <xf numFmtId="0" fontId="18" fillId="0" borderId="42" xfId="0" applyNumberFormat="1" applyFont="1" applyFill="1" applyBorder="1" applyAlignment="1" applyProtection="1"/>
    <xf numFmtId="165" fontId="0" fillId="0" borderId="51" xfId="2" applyNumberFormat="1" applyFont="1" applyFill="1" applyBorder="1" applyAlignment="1" applyProtection="1"/>
    <xf numFmtId="3" fontId="23" fillId="0" borderId="4" xfId="0" applyNumberFormat="1" applyFont="1" applyFill="1" applyBorder="1" applyAlignment="1" applyProtection="1"/>
    <xf numFmtId="4" fontId="0" fillId="0" borderId="0" xfId="0" applyNumberFormat="1"/>
    <xf numFmtId="0" fontId="17" fillId="0" borderId="0" xfId="0" applyNumberFormat="1" applyFont="1" applyFill="1" applyBorder="1" applyAlignment="1" applyProtection="1">
      <alignment vertical="top"/>
    </xf>
    <xf numFmtId="3" fontId="25" fillId="0" borderId="27" xfId="0" applyNumberFormat="1" applyFont="1" applyFill="1" applyBorder="1" applyAlignment="1" applyProtection="1"/>
    <xf numFmtId="3" fontId="25" fillId="0" borderId="62" xfId="0" applyNumberFormat="1" applyFont="1" applyFill="1" applyBorder="1" applyAlignment="1" applyProtection="1"/>
    <xf numFmtId="3" fontId="25" fillId="0" borderId="24" xfId="0" applyNumberFormat="1" applyFont="1" applyFill="1" applyBorder="1" applyAlignment="1" applyProtection="1"/>
    <xf numFmtId="3" fontId="25" fillId="0" borderId="26" xfId="0" applyNumberFormat="1" applyFont="1" applyFill="1" applyBorder="1" applyAlignment="1" applyProtection="1"/>
    <xf numFmtId="0" fontId="18" fillId="0" borderId="20" xfId="0" applyNumberFormat="1" applyFont="1" applyFill="1" applyBorder="1" applyAlignment="1" applyProtection="1">
      <alignment horizontal="center"/>
    </xf>
    <xf numFmtId="0" fontId="23" fillId="0" borderId="18" xfId="0" applyNumberFormat="1" applyFont="1" applyFill="1" applyBorder="1" applyAlignment="1" applyProtection="1">
      <alignment horizontal="center"/>
    </xf>
    <xf numFmtId="3" fontId="34" fillId="0" borderId="0" xfId="0" applyNumberFormat="1" applyFont="1" applyFill="1" applyBorder="1" applyAlignment="1" applyProtection="1">
      <alignment horizontal="right" vertical="top"/>
    </xf>
    <xf numFmtId="3" fontId="26" fillId="2" borderId="0" xfId="0" applyNumberFormat="1" applyFont="1" applyFill="1" applyBorder="1" applyAlignment="1" applyProtection="1">
      <alignment horizontal="right"/>
    </xf>
    <xf numFmtId="3" fontId="23" fillId="8" borderId="4" xfId="0" applyNumberFormat="1" applyFont="1" applyFill="1" applyBorder="1"/>
    <xf numFmtId="165" fontId="18" fillId="9" borderId="0" xfId="0" applyNumberFormat="1" applyFont="1" applyFill="1" applyBorder="1" applyAlignment="1" applyProtection="1"/>
    <xf numFmtId="0" fontId="38" fillId="0" borderId="33" xfId="0" applyFont="1" applyFill="1" applyBorder="1" applyAlignment="1">
      <alignment horizontal="center" vertical="top" wrapText="1"/>
    </xf>
    <xf numFmtId="0" fontId="37" fillId="0" borderId="0" xfId="0" applyFont="1" applyFill="1" applyAlignment="1"/>
    <xf numFmtId="0" fontId="37" fillId="0" borderId="0" xfId="0" applyFont="1" applyFill="1" applyAlignment="1">
      <alignment vertical="top" wrapText="1"/>
    </xf>
    <xf numFmtId="3" fontId="40" fillId="0" borderId="0" xfId="0" applyNumberFormat="1" applyFont="1" applyFill="1" applyBorder="1" applyAlignment="1" applyProtection="1">
      <alignment horizontal="righ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9" fontId="18" fillId="0" borderId="0" xfId="10" applyFont="1" applyBorder="1" applyAlignment="1" applyProtection="1"/>
    <xf numFmtId="3" fontId="18" fillId="2" borderId="34" xfId="0" applyNumberFormat="1" applyFont="1" applyFill="1" applyBorder="1" applyAlignment="1" applyProtection="1">
      <alignment horizontal="right"/>
    </xf>
    <xf numFmtId="3" fontId="18" fillId="2" borderId="15" xfId="0" applyNumberFormat="1" applyFont="1" applyFill="1" applyBorder="1" applyAlignment="1" applyProtection="1">
      <alignment horizontal="right"/>
    </xf>
    <xf numFmtId="3" fontId="18" fillId="2" borderId="16" xfId="0" applyNumberFormat="1" applyFont="1" applyFill="1" applyBorder="1" applyAlignment="1" applyProtection="1">
      <alignment horizontal="right"/>
    </xf>
    <xf numFmtId="3" fontId="18" fillId="0" borderId="16" xfId="0" applyNumberFormat="1" applyFont="1" applyFill="1" applyBorder="1" applyAlignment="1" applyProtection="1">
      <alignment horizontal="right"/>
    </xf>
    <xf numFmtId="3" fontId="18" fillId="2" borderId="28" xfId="0" applyNumberFormat="1" applyFont="1" applyFill="1" applyBorder="1" applyAlignment="1" applyProtection="1">
      <alignment horizontal="right"/>
    </xf>
    <xf numFmtId="3" fontId="23" fillId="8" borderId="29" xfId="0" applyNumberFormat="1" applyFont="1" applyFill="1" applyBorder="1" applyAlignment="1" applyProtection="1">
      <alignment horizontal="right"/>
    </xf>
    <xf numFmtId="165" fontId="18" fillId="0" borderId="0" xfId="0" applyNumberFormat="1" applyFont="1" applyBorder="1" applyAlignment="1" applyProtection="1"/>
    <xf numFmtId="3" fontId="0" fillId="0" borderId="0" xfId="0" applyNumberFormat="1" applyFill="1"/>
    <xf numFmtId="0" fontId="37" fillId="0" borderId="0" xfId="0" applyFont="1" applyFill="1" applyAlignment="1">
      <alignment horizontal="right"/>
    </xf>
    <xf numFmtId="3" fontId="18" fillId="10" borderId="0" xfId="0" applyNumberFormat="1" applyFont="1" applyFill="1" applyBorder="1" applyAlignment="1" applyProtection="1"/>
    <xf numFmtId="166" fontId="17" fillId="0" borderId="0" xfId="0" applyNumberFormat="1" applyFont="1" applyFill="1" applyBorder="1" applyAlignment="1" applyProtection="1">
      <alignment vertical="top"/>
    </xf>
    <xf numFmtId="165" fontId="0" fillId="0" borderId="0" xfId="0" applyNumberFormat="1"/>
    <xf numFmtId="0" fontId="18" fillId="11" borderId="0" xfId="0" applyNumberFormat="1" applyFont="1" applyFill="1" applyBorder="1" applyAlignment="1" applyProtection="1"/>
    <xf numFmtId="0" fontId="0" fillId="11" borderId="0" xfId="0" applyFill="1"/>
    <xf numFmtId="3" fontId="18" fillId="0" borderId="74" xfId="0" applyNumberFormat="1" applyFont="1" applyFill="1" applyBorder="1" applyAlignment="1" applyProtection="1"/>
    <xf numFmtId="166" fontId="42" fillId="0" borderId="54" xfId="2" applyNumberFormat="1" applyFont="1" applyFill="1" applyBorder="1"/>
    <xf numFmtId="14" fontId="26" fillId="2" borderId="14" xfId="0" applyNumberFormat="1" applyFont="1" applyFill="1" applyBorder="1" applyAlignment="1" applyProtection="1">
      <alignment horizontal="center"/>
    </xf>
    <xf numFmtId="3" fontId="18" fillId="0" borderId="22" xfId="0" applyNumberFormat="1" applyFont="1" applyFill="1" applyBorder="1" applyAlignment="1" applyProtection="1"/>
    <xf numFmtId="0" fontId="26" fillId="2" borderId="75" xfId="0" applyNumberFormat="1" applyFont="1" applyFill="1" applyBorder="1" applyAlignment="1" applyProtection="1">
      <alignment horizontal="center"/>
    </xf>
    <xf numFmtId="0" fontId="26" fillId="2" borderId="76" xfId="0" applyNumberFormat="1" applyFont="1" applyFill="1" applyBorder="1" applyAlignment="1" applyProtection="1">
      <alignment horizontal="center"/>
    </xf>
    <xf numFmtId="14" fontId="26" fillId="2" borderId="77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35" fillId="0" borderId="0" xfId="1" applyFill="1" applyAlignment="1" applyProtection="1">
      <alignment horizontal="justify"/>
    </xf>
    <xf numFmtId="0" fontId="20" fillId="3" borderId="1" xfId="0" applyNumberFormat="1" applyFont="1" applyFill="1" applyBorder="1" applyAlignment="1" applyProtection="1"/>
    <xf numFmtId="0" fontId="20" fillId="3" borderId="2" xfId="0" applyNumberFormat="1" applyFont="1" applyFill="1" applyBorder="1" applyAlignment="1" applyProtection="1"/>
    <xf numFmtId="0" fontId="20" fillId="3" borderId="3" xfId="0" applyNumberFormat="1" applyFont="1" applyFill="1" applyBorder="1" applyAlignment="1" applyProtection="1"/>
    <xf numFmtId="0" fontId="20" fillId="3" borderId="1" xfId="0" applyNumberFormat="1" applyFont="1" applyFill="1" applyBorder="1" applyAlignment="1" applyProtection="1">
      <alignment horizontal="center"/>
    </xf>
    <xf numFmtId="0" fontId="20" fillId="3" borderId="2" xfId="0" applyNumberFormat="1" applyFont="1" applyFill="1" applyBorder="1" applyAlignment="1" applyProtection="1">
      <alignment horizontal="center"/>
    </xf>
    <xf numFmtId="0" fontId="20" fillId="3" borderId="3" xfId="0" applyNumberFormat="1" applyFont="1" applyFill="1" applyBorder="1" applyAlignment="1" applyProtection="1">
      <alignment horizontal="center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6" fillId="2" borderId="8" xfId="0" applyNumberFormat="1" applyFont="1" applyFill="1" applyBorder="1" applyAlignment="1" applyProtection="1">
      <alignment horizontal="center" vertical="center"/>
    </xf>
    <xf numFmtId="0" fontId="26" fillId="2" borderId="7" xfId="0" applyNumberFormat="1" applyFont="1" applyFill="1" applyBorder="1" applyAlignment="1" applyProtection="1">
      <alignment horizontal="center" vertical="center"/>
    </xf>
    <xf numFmtId="0" fontId="26" fillId="2" borderId="11" xfId="0" applyNumberFormat="1" applyFont="1" applyFill="1" applyBorder="1" applyAlignment="1" applyProtection="1">
      <alignment horizontal="center" vertical="center"/>
    </xf>
    <xf numFmtId="0" fontId="26" fillId="2" borderId="14" xfId="0" applyNumberFormat="1" applyFont="1" applyFill="1" applyBorder="1" applyAlignment="1" applyProtection="1">
      <alignment horizontal="center" vertical="center"/>
    </xf>
    <xf numFmtId="9" fontId="17" fillId="2" borderId="19" xfId="10" applyFill="1" applyBorder="1" applyAlignment="1" applyProtection="1">
      <alignment horizontal="center" vertical="center"/>
    </xf>
    <xf numFmtId="9" fontId="17" fillId="2" borderId="20" xfId="10" applyFill="1" applyBorder="1" applyAlignment="1" applyProtection="1">
      <alignment horizontal="center" vertical="center"/>
    </xf>
    <xf numFmtId="9" fontId="18" fillId="2" borderId="19" xfId="0" applyNumberFormat="1" applyFont="1" applyFill="1" applyBorder="1" applyAlignment="1" applyProtection="1">
      <alignment horizontal="center" vertical="center"/>
    </xf>
    <xf numFmtId="9" fontId="18" fillId="2" borderId="20" xfId="0" applyNumberFormat="1" applyFont="1" applyFill="1" applyBorder="1" applyAlignment="1" applyProtection="1">
      <alignment horizontal="center" vertical="center"/>
    </xf>
    <xf numFmtId="9" fontId="0" fillId="7" borderId="19" xfId="0" applyNumberFormat="1" applyFont="1" applyFill="1" applyBorder="1" applyAlignment="1" applyProtection="1">
      <alignment horizontal="center" vertical="center"/>
    </xf>
    <xf numFmtId="9" fontId="0" fillId="7" borderId="20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vertical="top" wrapText="1"/>
    </xf>
    <xf numFmtId="0" fontId="0" fillId="0" borderId="0" xfId="0" applyFill="1" applyAlignment="1">
      <alignment horizontal="left"/>
    </xf>
    <xf numFmtId="0" fontId="37" fillId="0" borderId="57" xfId="0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9" xfId="0" applyFont="1" applyFill="1" applyBorder="1" applyAlignment="1">
      <alignment horizontal="center" vertical="top" wrapText="1"/>
    </xf>
    <xf numFmtId="0" fontId="37" fillId="0" borderId="40" xfId="0" applyFont="1" applyFill="1" applyBorder="1" applyAlignment="1">
      <alignment horizontal="center" vertical="top" wrapText="1"/>
    </xf>
    <xf numFmtId="0" fontId="37" fillId="0" borderId="0" xfId="0" applyFont="1" applyFill="1" applyAlignment="1">
      <alignment horizontal="left" vertical="top" wrapText="1"/>
    </xf>
    <xf numFmtId="0" fontId="0" fillId="0" borderId="73" xfId="0" applyFont="1" applyFill="1" applyBorder="1" applyAlignment="1">
      <alignment horizontal="left" vertical="top" wrapText="1"/>
    </xf>
    <xf numFmtId="0" fontId="39" fillId="0" borderId="78" xfId="0" applyNumberFormat="1" applyFont="1" applyFill="1" applyBorder="1" applyAlignment="1" applyProtection="1">
      <alignment horizontal="left" vertical="top"/>
    </xf>
    <xf numFmtId="3" fontId="39" fillId="0" borderId="73" xfId="0" applyNumberFormat="1" applyFont="1" applyFill="1" applyBorder="1" applyAlignment="1" applyProtection="1">
      <alignment horizontal="right" vertical="top"/>
    </xf>
    <xf numFmtId="3" fontId="39" fillId="0" borderId="79" xfId="0" applyNumberFormat="1" applyFont="1" applyFill="1" applyBorder="1" applyAlignment="1" applyProtection="1">
      <alignment horizontal="right" vertical="top"/>
    </xf>
    <xf numFmtId="0" fontId="40" fillId="0" borderId="80" xfId="0" applyNumberFormat="1" applyFont="1" applyFill="1" applyBorder="1" applyAlignment="1" applyProtection="1">
      <alignment horizontal="left" vertical="top"/>
    </xf>
    <xf numFmtId="3" fontId="40" fillId="0" borderId="81" xfId="0" applyNumberFormat="1" applyFont="1" applyFill="1" applyBorder="1" applyAlignment="1" applyProtection="1">
      <alignment horizontal="right" vertical="top"/>
    </xf>
    <xf numFmtId="0" fontId="39" fillId="0" borderId="82" xfId="0" applyNumberFormat="1" applyFont="1" applyFill="1" applyBorder="1" applyAlignment="1" applyProtection="1">
      <alignment horizontal="left" vertical="top"/>
    </xf>
    <xf numFmtId="0" fontId="40" fillId="0" borderId="83" xfId="0" applyNumberFormat="1" applyFont="1" applyFill="1" applyBorder="1" applyAlignment="1" applyProtection="1">
      <alignment horizontal="right" vertical="top"/>
    </xf>
    <xf numFmtId="166" fontId="41" fillId="0" borderId="84" xfId="2" applyNumberFormat="1" applyFont="1" applyFill="1" applyBorder="1"/>
    <xf numFmtId="0" fontId="33" fillId="0" borderId="78" xfId="0" applyNumberFormat="1" applyFont="1" applyFill="1" applyBorder="1" applyAlignment="1" applyProtection="1">
      <alignment horizontal="center" vertical="center" wrapText="1"/>
    </xf>
    <xf numFmtId="0" fontId="33" fillId="0" borderId="73" xfId="0" applyNumberFormat="1" applyFont="1" applyFill="1" applyBorder="1" applyAlignment="1" applyProtection="1">
      <alignment horizontal="center" vertical="top" wrapText="1"/>
    </xf>
    <xf numFmtId="0" fontId="33" fillId="0" borderId="79" xfId="0" applyNumberFormat="1" applyFont="1" applyFill="1" applyBorder="1" applyAlignment="1" applyProtection="1">
      <alignment horizontal="center" vertical="center" wrapText="1"/>
    </xf>
    <xf numFmtId="0" fontId="33" fillId="0" borderId="82" xfId="0" applyNumberFormat="1" applyFont="1" applyFill="1" applyBorder="1" applyAlignment="1" applyProtection="1">
      <alignment horizontal="center" vertical="center" wrapText="1"/>
    </xf>
    <xf numFmtId="0" fontId="33" fillId="0" borderId="83" xfId="0" applyNumberFormat="1" applyFont="1" applyFill="1" applyBorder="1" applyAlignment="1" applyProtection="1">
      <alignment horizontal="center" vertical="top"/>
    </xf>
    <xf numFmtId="0" fontId="33" fillId="0" borderId="83" xfId="0" applyNumberFormat="1" applyFont="1" applyFill="1" applyBorder="1" applyAlignment="1" applyProtection="1">
      <alignment horizontal="center" vertical="top" wrapText="1"/>
    </xf>
    <xf numFmtId="0" fontId="33" fillId="0" borderId="84" xfId="0" applyNumberFormat="1" applyFont="1" applyFill="1" applyBorder="1" applyAlignment="1" applyProtection="1">
      <alignment horizontal="center" vertical="center" wrapText="1"/>
    </xf>
    <xf numFmtId="0" fontId="40" fillId="0" borderId="78" xfId="0" applyNumberFormat="1" applyFont="1" applyFill="1" applyBorder="1" applyAlignment="1" applyProtection="1">
      <alignment horizontal="left" vertical="top"/>
    </xf>
    <xf numFmtId="3" fontId="40" fillId="0" borderId="73" xfId="0" applyNumberFormat="1" applyFont="1" applyFill="1" applyBorder="1" applyAlignment="1" applyProtection="1">
      <alignment horizontal="right" vertical="top"/>
    </xf>
    <xf numFmtId="3" fontId="40" fillId="0" borderId="79" xfId="0" applyNumberFormat="1" applyFont="1" applyFill="1" applyBorder="1" applyAlignment="1" applyProtection="1">
      <alignment horizontal="right" vertical="top"/>
    </xf>
    <xf numFmtId="0" fontId="40" fillId="0" borderId="82" xfId="0" applyNumberFormat="1" applyFont="1" applyFill="1" applyBorder="1" applyAlignment="1" applyProtection="1">
      <alignment horizontal="left" vertical="top"/>
    </xf>
    <xf numFmtId="3" fontId="40" fillId="0" borderId="84" xfId="0" applyNumberFormat="1" applyFont="1" applyFill="1" applyBorder="1" applyAlignment="1" applyProtection="1">
      <alignment horizontal="right" vertical="top"/>
    </xf>
    <xf numFmtId="0" fontId="40" fillId="0" borderId="39" xfId="0" applyNumberFormat="1" applyFont="1" applyFill="1" applyBorder="1" applyAlignment="1" applyProtection="1">
      <alignment horizontal="left" vertical="top"/>
    </xf>
    <xf numFmtId="3" fontId="40" fillId="0" borderId="85" xfId="0" applyNumberFormat="1" applyFont="1" applyFill="1" applyBorder="1" applyAlignment="1" applyProtection="1">
      <alignment horizontal="right" vertical="top"/>
    </xf>
    <xf numFmtId="3" fontId="40" fillId="0" borderId="40" xfId="0" applyNumberFormat="1" applyFont="1" applyFill="1" applyBorder="1" applyAlignment="1" applyProtection="1">
      <alignment horizontal="right" vertical="top"/>
    </xf>
  </cellXfs>
  <cellStyles count="21">
    <cellStyle name="Hipervínculo" xfId="1" builtinId="8"/>
    <cellStyle name="Millares" xfId="2" builtinId="3"/>
    <cellStyle name="Normal" xfId="0" builtinId="0"/>
    <cellStyle name="Normal 10" xfId="12"/>
    <cellStyle name="Normal 11" xfId="13"/>
    <cellStyle name="Normal 12" xfId="14"/>
    <cellStyle name="Normal 13" xfId="15"/>
    <cellStyle name="Normal 14" xfId="16"/>
    <cellStyle name="Normal 15" xfId="17"/>
    <cellStyle name="Normal 16" xfId="18"/>
    <cellStyle name="Normal 17" xfId="19"/>
    <cellStyle name="Normal 18" xfId="20"/>
    <cellStyle name="Normal 2" xfId="3"/>
    <cellStyle name="Normal 3" xfId="4"/>
    <cellStyle name="Normal 4" xfId="5"/>
    <cellStyle name="Normal 5" xfId="6"/>
    <cellStyle name="Normal 6" xfId="7"/>
    <cellStyle name="Normal 7" xfId="8"/>
    <cellStyle name="Normal 8" xfId="9"/>
    <cellStyle name="Normal 9" xfId="11"/>
    <cellStyle name="Porcentaje" xfId="10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syr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69"/>
  <sheetViews>
    <sheetView topLeftCell="A13" zoomScale="90" zoomScaleNormal="90" workbookViewId="0">
      <selection activeCell="B24" sqref="B24"/>
    </sheetView>
  </sheetViews>
  <sheetFormatPr baseColWidth="10" defaultRowHeight="12.75" x14ac:dyDescent="0.2"/>
  <cols>
    <col min="1" max="1" width="1.85546875" customWidth="1"/>
    <col min="2" max="2" width="55.85546875" customWidth="1"/>
    <col min="3" max="3" width="20.42578125" bestFit="1" customWidth="1"/>
    <col min="4" max="4" width="55.85546875" customWidth="1"/>
    <col min="5" max="5" width="22.140625" customWidth="1"/>
    <col min="6" max="6" width="20.42578125" bestFit="1" customWidth="1"/>
    <col min="7" max="7" width="17.5703125" bestFit="1" customWidth="1"/>
    <col min="8" max="8" width="2.85546875" customWidth="1"/>
    <col min="9" max="9" width="40" customWidth="1"/>
    <col min="10" max="10" width="14.85546875" customWidth="1"/>
    <col min="11" max="11" width="16.85546875" customWidth="1"/>
    <col min="12" max="12" width="40" customWidth="1"/>
    <col min="13" max="13" width="14.85546875" customWidth="1"/>
    <col min="14" max="14" width="16.85546875" customWidth="1"/>
  </cols>
  <sheetData>
    <row r="1" spans="1:14" ht="13.5" thickBot="1" x14ac:dyDescent="0.25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</row>
    <row r="2" spans="1:14" s="6" customFormat="1" ht="22.7" customHeight="1" thickBot="1" x14ac:dyDescent="0.4">
      <c r="A2" s="3"/>
      <c r="B2" s="194" t="s">
        <v>121</v>
      </c>
      <c r="C2" s="195"/>
      <c r="D2" s="195"/>
      <c r="E2" s="195"/>
      <c r="F2" s="196"/>
      <c r="G2" s="4"/>
      <c r="H2" s="4"/>
      <c r="I2" s="4"/>
      <c r="J2" s="4"/>
      <c r="K2" s="5"/>
      <c r="L2" s="5"/>
      <c r="M2" s="5"/>
      <c r="N2" s="5"/>
    </row>
    <row r="3" spans="1:14" s="6" customFormat="1" ht="11.45" customHeight="1" thickBot="1" x14ac:dyDescent="0.4">
      <c r="A3" s="4"/>
      <c r="B3" s="7"/>
      <c r="C3" s="8"/>
      <c r="D3" s="4"/>
      <c r="E3" s="4"/>
      <c r="F3" s="4"/>
      <c r="G3" s="4"/>
      <c r="H3" s="4"/>
      <c r="I3" s="4"/>
      <c r="J3" s="4"/>
      <c r="K3" s="5"/>
      <c r="L3" s="5"/>
      <c r="M3" s="5"/>
      <c r="N3" s="5"/>
    </row>
    <row r="4" spans="1:14" ht="18" customHeight="1" thickBot="1" x14ac:dyDescent="0.3">
      <c r="A4" s="1"/>
      <c r="B4" s="89" t="s">
        <v>0</v>
      </c>
      <c r="C4" s="93" t="s">
        <v>1</v>
      </c>
      <c r="D4" s="89" t="s">
        <v>2</v>
      </c>
      <c r="E4" s="91"/>
      <c r="F4" s="93" t="s">
        <v>1</v>
      </c>
      <c r="G4" s="10"/>
      <c r="H4" s="10"/>
      <c r="I4" s="10"/>
      <c r="J4" s="10"/>
      <c r="K4" s="2"/>
      <c r="L4" s="2"/>
      <c r="M4" s="2"/>
      <c r="N4" s="2"/>
    </row>
    <row r="5" spans="1:14" ht="18" customHeight="1" x14ac:dyDescent="0.2">
      <c r="A5" s="1"/>
      <c r="B5" s="111" t="s">
        <v>3</v>
      </c>
      <c r="C5" s="144">
        <v>294132532114</v>
      </c>
      <c r="D5" s="138" t="s">
        <v>41</v>
      </c>
      <c r="E5" s="139"/>
      <c r="F5" s="90">
        <v>446676625830</v>
      </c>
      <c r="G5" s="1"/>
      <c r="H5" s="2"/>
      <c r="I5" s="2"/>
      <c r="J5" s="2"/>
      <c r="K5" s="2"/>
      <c r="L5" s="2"/>
      <c r="M5" s="2"/>
      <c r="N5" s="2"/>
    </row>
    <row r="6" spans="1:14" ht="18" customHeight="1" x14ac:dyDescent="0.2">
      <c r="A6" s="1"/>
      <c r="B6" s="112" t="s">
        <v>4</v>
      </c>
      <c r="C6" s="145">
        <v>72680175112</v>
      </c>
      <c r="D6" s="140" t="s">
        <v>42</v>
      </c>
      <c r="E6" s="141"/>
      <c r="F6" s="90">
        <v>1282653303121</v>
      </c>
      <c r="G6" s="1"/>
      <c r="H6" s="2"/>
      <c r="I6" s="2"/>
      <c r="J6" s="2"/>
      <c r="K6" s="2"/>
      <c r="L6" s="2"/>
      <c r="M6" s="2"/>
      <c r="N6" s="2"/>
    </row>
    <row r="7" spans="1:14" ht="18" customHeight="1" x14ac:dyDescent="0.2">
      <c r="A7" s="1"/>
      <c r="B7" s="112" t="s">
        <v>96</v>
      </c>
      <c r="C7" s="145">
        <v>20942480130</v>
      </c>
      <c r="D7" s="142" t="s">
        <v>43</v>
      </c>
      <c r="E7" s="143"/>
      <c r="F7" s="90">
        <v>20557494354</v>
      </c>
      <c r="G7" s="1"/>
      <c r="H7" s="2"/>
      <c r="I7" s="2"/>
      <c r="J7" s="2"/>
      <c r="K7" s="2"/>
      <c r="L7" s="2"/>
      <c r="M7" s="2"/>
      <c r="N7" s="2"/>
    </row>
    <row r="8" spans="1:14" ht="18" customHeight="1" thickBot="1" x14ac:dyDescent="0.25">
      <c r="A8" s="1"/>
      <c r="B8" s="112" t="s">
        <v>35</v>
      </c>
      <c r="C8" s="145">
        <v>1346014878830</v>
      </c>
      <c r="D8" s="129" t="s">
        <v>44</v>
      </c>
      <c r="E8" s="130"/>
      <c r="F8" s="90">
        <v>4006808952</v>
      </c>
      <c r="G8" s="1"/>
      <c r="H8" s="2"/>
      <c r="I8" s="2"/>
      <c r="J8" s="2"/>
      <c r="K8" s="2"/>
      <c r="L8" s="2"/>
      <c r="M8" s="2"/>
      <c r="N8" s="2"/>
    </row>
    <row r="9" spans="1:14" ht="18" customHeight="1" thickBot="1" x14ac:dyDescent="0.3">
      <c r="A9" s="1"/>
      <c r="B9" s="112" t="s">
        <v>36</v>
      </c>
      <c r="C9" s="145">
        <v>64084517528</v>
      </c>
      <c r="D9" s="133" t="s">
        <v>5</v>
      </c>
      <c r="E9" s="134"/>
      <c r="F9" s="155">
        <v>1753894232257</v>
      </c>
      <c r="G9" s="70"/>
      <c r="H9" s="61"/>
      <c r="I9" s="10"/>
      <c r="J9" s="10"/>
      <c r="K9" s="10"/>
      <c r="L9" s="2"/>
      <c r="M9" s="2"/>
      <c r="N9" s="2"/>
    </row>
    <row r="10" spans="1:14" ht="18" customHeight="1" thickBot="1" x14ac:dyDescent="0.3">
      <c r="A10" s="1"/>
      <c r="B10" s="111" t="s">
        <v>37</v>
      </c>
      <c r="C10" s="145">
        <v>68092551821</v>
      </c>
      <c r="D10" s="135" t="s">
        <v>6</v>
      </c>
      <c r="E10" s="136"/>
      <c r="F10" s="137" t="s">
        <v>7</v>
      </c>
      <c r="G10" s="1"/>
      <c r="H10" s="2"/>
      <c r="I10" s="2"/>
      <c r="J10" s="2"/>
      <c r="K10" s="2"/>
      <c r="L10" s="2"/>
      <c r="M10" s="2"/>
      <c r="N10" s="2"/>
    </row>
    <row r="11" spans="1:14" ht="18" customHeight="1" x14ac:dyDescent="0.2">
      <c r="A11" s="1"/>
      <c r="B11" s="111" t="s">
        <v>38</v>
      </c>
      <c r="C11" s="145">
        <v>68105370369</v>
      </c>
      <c r="D11" s="121" t="s">
        <v>45</v>
      </c>
      <c r="E11" s="122"/>
      <c r="F11" s="90">
        <v>125126100000</v>
      </c>
      <c r="G11" s="1"/>
      <c r="H11" s="2"/>
      <c r="I11" s="2"/>
      <c r="J11" s="2"/>
      <c r="K11" s="2"/>
      <c r="L11" s="2"/>
      <c r="M11" s="2"/>
      <c r="N11" s="2"/>
    </row>
    <row r="12" spans="1:14" ht="18" customHeight="1" x14ac:dyDescent="0.2">
      <c r="A12" s="1"/>
      <c r="B12" s="111" t="s">
        <v>39</v>
      </c>
      <c r="C12" s="145">
        <v>3607763932</v>
      </c>
      <c r="D12" s="112" t="s">
        <v>8</v>
      </c>
      <c r="E12" s="123"/>
      <c r="F12" s="90">
        <v>88858</v>
      </c>
      <c r="G12" s="1"/>
      <c r="H12" s="2"/>
      <c r="I12" s="2"/>
      <c r="J12" s="2"/>
      <c r="K12" s="2"/>
      <c r="L12" s="2"/>
      <c r="M12" s="2"/>
      <c r="N12" s="2"/>
    </row>
    <row r="13" spans="1:14" ht="18" customHeight="1" x14ac:dyDescent="0.2">
      <c r="A13" s="1"/>
      <c r="B13" s="112" t="s">
        <v>40</v>
      </c>
      <c r="C13" s="185">
        <v>10793334540</v>
      </c>
      <c r="D13" s="112" t="s">
        <v>46</v>
      </c>
      <c r="E13" s="123"/>
      <c r="F13" s="90">
        <v>7460866322</v>
      </c>
      <c r="G13" s="1"/>
      <c r="H13" s="2"/>
      <c r="I13" s="2"/>
      <c r="J13" s="2"/>
      <c r="K13" s="2"/>
      <c r="L13" s="2"/>
      <c r="M13" s="2"/>
      <c r="N13" s="2"/>
    </row>
    <row r="14" spans="1:14" ht="18" customHeight="1" x14ac:dyDescent="0.2">
      <c r="A14" s="1"/>
      <c r="B14" s="72"/>
      <c r="C14" s="145" t="s">
        <v>7</v>
      </c>
      <c r="D14" s="112" t="s">
        <v>47</v>
      </c>
      <c r="E14" s="123"/>
      <c r="F14" s="90">
        <v>48556639956</v>
      </c>
      <c r="G14" s="1"/>
      <c r="H14" s="2"/>
      <c r="I14" s="2"/>
      <c r="J14" s="2"/>
      <c r="K14" s="2"/>
      <c r="L14" s="2"/>
      <c r="M14" s="2"/>
      <c r="N14" s="2"/>
    </row>
    <row r="15" spans="1:14" ht="18" customHeight="1" x14ac:dyDescent="0.2">
      <c r="A15" s="1"/>
      <c r="B15" s="87"/>
      <c r="C15" s="146"/>
      <c r="D15" s="112" t="s">
        <v>48</v>
      </c>
      <c r="E15" s="123"/>
      <c r="F15" s="90">
        <v>0</v>
      </c>
      <c r="G15" s="1"/>
      <c r="H15" s="2"/>
      <c r="I15" s="2"/>
      <c r="J15" s="2"/>
      <c r="K15" s="2"/>
      <c r="L15" s="2"/>
      <c r="M15" s="2"/>
      <c r="N15" s="2"/>
    </row>
    <row r="16" spans="1:14" ht="18" customHeight="1" x14ac:dyDescent="0.2">
      <c r="A16" s="1"/>
      <c r="B16" s="87"/>
      <c r="C16" s="146"/>
      <c r="D16" s="150" t="s">
        <v>14</v>
      </c>
      <c r="E16" s="151"/>
      <c r="F16" s="90">
        <v>14231029917</v>
      </c>
      <c r="G16" s="1"/>
      <c r="H16" s="2"/>
      <c r="I16" s="2"/>
      <c r="J16" s="2"/>
      <c r="K16" s="2"/>
      <c r="L16" s="2"/>
      <c r="M16" s="2"/>
      <c r="N16" s="2"/>
    </row>
    <row r="17" spans="1:26" ht="18" customHeight="1" thickBot="1" x14ac:dyDescent="0.25">
      <c r="A17" s="1"/>
      <c r="B17" s="87"/>
      <c r="C17" s="146"/>
      <c r="D17" s="112" t="s">
        <v>105</v>
      </c>
      <c r="E17" s="149"/>
      <c r="F17" s="186">
        <v>-815352934</v>
      </c>
      <c r="G17" s="1"/>
      <c r="H17" s="2"/>
      <c r="I17" s="2"/>
      <c r="J17" s="2"/>
      <c r="K17" s="2"/>
      <c r="L17" s="2"/>
      <c r="M17" s="2"/>
      <c r="N17" s="2"/>
    </row>
    <row r="18" spans="1:26" ht="18" customHeight="1" thickBot="1" x14ac:dyDescent="0.3">
      <c r="A18" s="1"/>
      <c r="B18" s="87"/>
      <c r="C18" s="146"/>
      <c r="D18" s="113" t="s">
        <v>9</v>
      </c>
      <c r="E18" s="114"/>
      <c r="F18" s="155">
        <v>194559372119</v>
      </c>
      <c r="G18" s="1"/>
      <c r="H18" s="2"/>
      <c r="I18" s="2"/>
      <c r="J18" s="2"/>
      <c r="K18" s="2"/>
      <c r="L18" s="2"/>
      <c r="M18" s="2"/>
      <c r="N18" s="2"/>
    </row>
    <row r="19" spans="1:26" ht="18" customHeight="1" thickBot="1" x14ac:dyDescent="0.3">
      <c r="A19" s="1"/>
      <c r="B19" s="87"/>
      <c r="C19" s="147"/>
      <c r="D19" s="65"/>
      <c r="E19" s="64"/>
      <c r="F19" s="88"/>
      <c r="G19" s="1"/>
      <c r="H19" s="2"/>
      <c r="I19" s="2"/>
      <c r="J19" s="2"/>
      <c r="K19" s="2"/>
      <c r="L19" s="2"/>
      <c r="M19" s="2"/>
      <c r="N19" s="2"/>
    </row>
    <row r="20" spans="1:26" ht="18" customHeight="1" thickBot="1" x14ac:dyDescent="0.3">
      <c r="A20" s="1"/>
      <c r="B20" s="115" t="s">
        <v>10</v>
      </c>
      <c r="C20" s="155">
        <v>1948453604376</v>
      </c>
      <c r="D20" s="116" t="s">
        <v>11</v>
      </c>
      <c r="E20" s="116"/>
      <c r="F20" s="156">
        <v>1948453604376</v>
      </c>
      <c r="G20" s="15"/>
      <c r="H20" s="2"/>
      <c r="I20" s="42" t="s">
        <v>7</v>
      </c>
      <c r="J20" s="2"/>
      <c r="K20" s="2"/>
      <c r="L20" s="2"/>
      <c r="M20" s="2"/>
      <c r="N20" s="2"/>
    </row>
    <row r="21" spans="1:26" ht="18.399999999999999" customHeight="1" thickBot="1" x14ac:dyDescent="0.25">
      <c r="A21" s="1"/>
      <c r="B21" s="1"/>
      <c r="C21" s="68"/>
      <c r="D21" s="1"/>
      <c r="E21" s="1"/>
      <c r="F21" s="1"/>
      <c r="G21" s="1"/>
      <c r="H21" s="2"/>
      <c r="I21" s="2"/>
      <c r="J21" s="2"/>
      <c r="K21" s="2"/>
      <c r="L21" s="2"/>
      <c r="M21" s="2"/>
      <c r="N21" s="2"/>
    </row>
    <row r="22" spans="1:26" ht="18" customHeight="1" x14ac:dyDescent="0.25">
      <c r="A22" s="1"/>
      <c r="B22" s="1" t="s">
        <v>7</v>
      </c>
      <c r="C22" s="69"/>
      <c r="D22" s="117" t="s">
        <v>49</v>
      </c>
      <c r="E22" s="118"/>
      <c r="F22" s="157">
        <v>56604322317</v>
      </c>
      <c r="G22" s="1"/>
      <c r="H22" s="2"/>
      <c r="I22" s="2"/>
      <c r="J22" s="2"/>
      <c r="K22" s="2"/>
      <c r="L22" s="2"/>
      <c r="M22" s="2"/>
      <c r="N22" s="2"/>
    </row>
    <row r="23" spans="1:26" ht="18" customHeight="1" thickBot="1" x14ac:dyDescent="0.3">
      <c r="A23" s="1"/>
      <c r="B23" s="1"/>
      <c r="C23" s="1"/>
      <c r="D23" s="119" t="s">
        <v>50</v>
      </c>
      <c r="E23" s="120"/>
      <c r="F23" s="158">
        <v>1914815608499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7" customHeight="1" x14ac:dyDescent="0.2">
      <c r="A24" s="1"/>
      <c r="B24" s="1"/>
      <c r="C24" s="1"/>
      <c r="D24" s="1"/>
      <c r="E24" s="1"/>
      <c r="F24" s="1"/>
      <c r="G24" s="10"/>
      <c r="H24" s="10"/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</sheetData>
  <mergeCells count="1">
    <mergeCell ref="B2:F2"/>
  </mergeCells>
  <printOptions horizontalCentered="1"/>
  <pageMargins left="0.39370078740157483" right="0.19685039370078741" top="0" bottom="0" header="0.23622047244094491" footer="0.23622047244094491"/>
  <pageSetup paperSize="5" scale="65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43"/>
  <sheetViews>
    <sheetView zoomScale="90" zoomScaleNormal="90" workbookViewId="0">
      <selection activeCell="C12" sqref="C12"/>
    </sheetView>
  </sheetViews>
  <sheetFormatPr baseColWidth="10" defaultRowHeight="12.75" x14ac:dyDescent="0.2"/>
  <cols>
    <col min="1" max="1" width="1.85546875" customWidth="1"/>
    <col min="2" max="2" width="55.85546875" customWidth="1"/>
    <col min="3" max="3" width="20.42578125" bestFit="1" customWidth="1"/>
    <col min="4" max="4" width="55.85546875" customWidth="1"/>
    <col min="5" max="5" width="22.140625" customWidth="1"/>
    <col min="6" max="6" width="20.42578125" bestFit="1" customWidth="1"/>
    <col min="7" max="7" width="17.5703125" bestFit="1" customWidth="1"/>
    <col min="8" max="8" width="2.85546875" customWidth="1"/>
    <col min="9" max="9" width="40" customWidth="1"/>
    <col min="10" max="10" width="14.85546875" customWidth="1"/>
    <col min="11" max="11" width="16.85546875" customWidth="1"/>
    <col min="12" max="12" width="40" customWidth="1"/>
    <col min="13" max="13" width="14.85546875" customWidth="1"/>
    <col min="14" max="14" width="16.85546875" customWidth="1"/>
  </cols>
  <sheetData>
    <row r="1" spans="1:26" ht="13.5" thickBot="1" x14ac:dyDescent="0.25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</row>
    <row r="2" spans="1:26" ht="23.85" customHeight="1" thickBot="1" x14ac:dyDescent="0.4">
      <c r="A2" s="10"/>
      <c r="B2" s="197" t="s">
        <v>122</v>
      </c>
      <c r="C2" s="198"/>
      <c r="D2" s="198"/>
      <c r="E2" s="198"/>
      <c r="F2" s="199"/>
      <c r="G2" s="10"/>
      <c r="H2" s="10"/>
      <c r="I2" s="1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.399999999999999" customHeight="1" thickBot="1" x14ac:dyDescent="0.4">
      <c r="A3" s="1"/>
      <c r="B3" s="7"/>
      <c r="C3" s="4"/>
      <c r="D3" s="4"/>
      <c r="E3" s="4"/>
      <c r="F3" s="4"/>
      <c r="G3" s="10"/>
      <c r="H3" s="10"/>
      <c r="I3" s="1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thickBot="1" x14ac:dyDescent="0.3">
      <c r="A4" s="1"/>
      <c r="B4" s="74" t="s">
        <v>115</v>
      </c>
      <c r="C4" s="92" t="s">
        <v>1</v>
      </c>
      <c r="D4" s="66" t="s">
        <v>12</v>
      </c>
      <c r="E4" s="66"/>
      <c r="F4" s="92" t="s">
        <v>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2">
      <c r="A5" s="1"/>
      <c r="B5" s="121" t="s">
        <v>51</v>
      </c>
      <c r="C5" s="71">
        <v>12715439068</v>
      </c>
      <c r="D5" s="121" t="s">
        <v>57</v>
      </c>
      <c r="E5" s="122"/>
      <c r="F5" s="77">
        <v>1772739157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">
      <c r="A6" s="1"/>
      <c r="B6" s="112" t="s">
        <v>52</v>
      </c>
      <c r="C6" s="73">
        <v>35625574082</v>
      </c>
      <c r="D6" s="112" t="s">
        <v>58</v>
      </c>
      <c r="E6" s="123"/>
      <c r="F6" s="78">
        <v>102876588597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">
      <c r="A7" s="1"/>
      <c r="B7" s="112" t="s">
        <v>53</v>
      </c>
      <c r="C7" s="73">
        <v>333717877911</v>
      </c>
      <c r="D7" s="112" t="s">
        <v>59</v>
      </c>
      <c r="E7" s="123"/>
      <c r="F7" s="78">
        <v>1795234620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">
      <c r="A8" s="1"/>
      <c r="B8" s="112" t="s">
        <v>54</v>
      </c>
      <c r="C8" s="73">
        <v>131043662262</v>
      </c>
      <c r="D8" s="112" t="s">
        <v>60</v>
      </c>
      <c r="E8" s="123"/>
      <c r="F8" s="78">
        <v>333552151987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">
      <c r="A9" s="1"/>
      <c r="B9" s="112" t="s">
        <v>55</v>
      </c>
      <c r="C9" s="75">
        <v>4672333391</v>
      </c>
      <c r="D9" s="112" t="s">
        <v>13</v>
      </c>
      <c r="E9" s="123"/>
      <c r="F9" s="78">
        <v>4758176773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2">
      <c r="A10" s="1"/>
      <c r="B10" s="111" t="s">
        <v>56</v>
      </c>
      <c r="C10" s="75">
        <v>94944871888</v>
      </c>
      <c r="D10" s="112" t="s">
        <v>61</v>
      </c>
      <c r="E10" s="123"/>
      <c r="F10" s="78">
        <v>58637471723</v>
      </c>
      <c r="G10" s="15" t="s">
        <v>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">
      <c r="A11" s="1"/>
      <c r="B11" s="111" t="s">
        <v>65</v>
      </c>
      <c r="C11" s="73">
        <v>30128645748</v>
      </c>
      <c r="D11" s="112" t="s">
        <v>62</v>
      </c>
      <c r="E11" s="123"/>
      <c r="F11" s="78">
        <v>5244456356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2">
      <c r="A12" s="1"/>
      <c r="B12" s="124" t="s">
        <v>97</v>
      </c>
      <c r="C12" s="73">
        <v>10000000</v>
      </c>
      <c r="D12" s="125" t="s">
        <v>63</v>
      </c>
      <c r="E12" s="126"/>
      <c r="F12" s="79">
        <v>117383093552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2">
      <c r="A13" s="1"/>
      <c r="B13" s="125" t="s">
        <v>14</v>
      </c>
      <c r="C13" s="76">
        <v>13415676983</v>
      </c>
      <c r="D13" s="86" t="s">
        <v>64</v>
      </c>
      <c r="E13" s="127"/>
      <c r="F13" s="80">
        <v>30254168568</v>
      </c>
      <c r="G13" s="15" t="s">
        <v>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thickBot="1" x14ac:dyDescent="0.25">
      <c r="A14" s="1"/>
      <c r="B14" s="128"/>
      <c r="C14" s="76"/>
      <c r="D14" s="129" t="s">
        <v>97</v>
      </c>
      <c r="E14" s="130"/>
      <c r="F14" s="80">
        <v>0</v>
      </c>
      <c r="G14" s="1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thickBot="1" x14ac:dyDescent="0.3">
      <c r="A15" s="1"/>
      <c r="B15" s="131" t="s">
        <v>15</v>
      </c>
      <c r="C15" s="155">
        <v>656274081333</v>
      </c>
      <c r="D15" s="133" t="s">
        <v>16</v>
      </c>
      <c r="E15" s="134"/>
      <c r="F15" s="155">
        <v>656274081333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48"/>
      <c r="D16" s="1"/>
      <c r="E16" s="1"/>
      <c r="F16" s="4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4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8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</sheetData>
  <mergeCells count="1">
    <mergeCell ref="B2:F2"/>
  </mergeCells>
  <printOptions horizontalCentered="1"/>
  <pageMargins left="0.39370078740157483" right="0.19685039370078741" top="0" bottom="0" header="0.23622047244094491" footer="0.23622047244094491"/>
  <pageSetup paperSize="5" scale="65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2"/>
  <sheetViews>
    <sheetView tabSelected="1" zoomScaleNormal="100" workbookViewId="0">
      <selection activeCell="J2" sqref="J2"/>
    </sheetView>
  </sheetViews>
  <sheetFormatPr baseColWidth="10" defaultRowHeight="12.75" x14ac:dyDescent="0.2"/>
  <cols>
    <col min="1" max="1" width="2.7109375" customWidth="1"/>
    <col min="2" max="2" width="55" customWidth="1"/>
    <col min="3" max="3" width="12.28515625" bestFit="1" customWidth="1"/>
    <col min="4" max="10" width="11.7109375" customWidth="1"/>
    <col min="11" max="11" width="12.140625" bestFit="1" customWidth="1"/>
    <col min="13" max="13" width="13.28515625" bestFit="1" customWidth="1"/>
    <col min="14" max="14" width="11.42578125" style="67"/>
  </cols>
  <sheetData>
    <row r="1" spans="1:14" ht="13.5" thickBo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8.75" thickBot="1" x14ac:dyDescent="0.3">
      <c r="A2" s="2"/>
      <c r="B2" s="11" t="s">
        <v>17</v>
      </c>
      <c r="C2" s="9"/>
      <c r="D2" s="12"/>
      <c r="E2" s="13"/>
      <c r="F2" s="14"/>
      <c r="G2" s="15"/>
      <c r="H2" s="15"/>
      <c r="I2" s="1"/>
      <c r="J2" s="2"/>
      <c r="K2" s="2"/>
    </row>
    <row r="3" spans="1:14" ht="18" x14ac:dyDescent="0.25">
      <c r="A3" s="2"/>
      <c r="F3" s="14"/>
      <c r="G3" s="15"/>
      <c r="H3" s="15"/>
      <c r="I3" s="1"/>
      <c r="J3" s="2"/>
      <c r="K3" s="2"/>
    </row>
    <row r="4" spans="1:14" ht="15.75" x14ac:dyDescent="0.25">
      <c r="A4" s="2"/>
      <c r="B4" s="132" t="s">
        <v>123</v>
      </c>
      <c r="C4" s="16"/>
      <c r="D4" s="15"/>
      <c r="E4" s="15"/>
      <c r="F4" s="15"/>
      <c r="G4" s="15"/>
      <c r="H4" s="15"/>
      <c r="I4" s="1"/>
      <c r="J4" s="2"/>
      <c r="K4" s="2"/>
    </row>
    <row r="5" spans="1:14" ht="12.75" customHeight="1" x14ac:dyDescent="0.2">
      <c r="A5" s="2"/>
      <c r="B5" s="154"/>
      <c r="C5" s="200" t="s">
        <v>99</v>
      </c>
      <c r="D5" s="200"/>
      <c r="E5" s="200"/>
      <c r="F5" s="200"/>
      <c r="G5" s="200"/>
      <c r="H5" s="200"/>
      <c r="I5" s="200"/>
      <c r="J5" s="200"/>
      <c r="K5" s="154"/>
    </row>
    <row r="6" spans="1:14" s="60" customFormat="1" ht="12.75" customHeight="1" x14ac:dyDescent="0.2">
      <c r="B6" s="227" t="s">
        <v>67</v>
      </c>
      <c r="C6" s="228" t="s">
        <v>66</v>
      </c>
      <c r="D6" s="228"/>
      <c r="E6" s="228"/>
      <c r="F6" s="228"/>
      <c r="G6" s="228"/>
      <c r="H6" s="228"/>
      <c r="I6" s="228"/>
      <c r="J6" s="228"/>
      <c r="K6" s="229" t="s">
        <v>89</v>
      </c>
      <c r="N6" s="178"/>
    </row>
    <row r="7" spans="1:14" s="60" customFormat="1" ht="12.75" customHeight="1" x14ac:dyDescent="0.2">
      <c r="B7" s="230"/>
      <c r="C7" s="231" t="s">
        <v>90</v>
      </c>
      <c r="D7" s="231" t="s">
        <v>71</v>
      </c>
      <c r="E7" s="232" t="s">
        <v>91</v>
      </c>
      <c r="F7" s="232"/>
      <c r="G7" s="231" t="s">
        <v>92</v>
      </c>
      <c r="H7" s="231" t="s">
        <v>93</v>
      </c>
      <c r="I7" s="231" t="s">
        <v>94</v>
      </c>
      <c r="J7" s="231" t="s">
        <v>95</v>
      </c>
      <c r="K7" s="233"/>
      <c r="N7" s="178"/>
    </row>
    <row r="8" spans="1:14" s="60" customFormat="1" x14ac:dyDescent="0.2">
      <c r="B8" s="219" t="s">
        <v>114</v>
      </c>
      <c r="C8" s="220">
        <v>1166556860</v>
      </c>
      <c r="D8" s="220">
        <v>153685981</v>
      </c>
      <c r="E8" s="220">
        <v>53204007</v>
      </c>
      <c r="F8" s="220">
        <v>53092060</v>
      </c>
      <c r="G8" s="220">
        <v>50282604</v>
      </c>
      <c r="H8" s="220">
        <v>11140361</v>
      </c>
      <c r="I8" s="220">
        <v>8255460</v>
      </c>
      <c r="J8" s="220">
        <v>22265347</v>
      </c>
      <c r="K8" s="221">
        <f>SUM(C8:J8)</f>
        <v>1518482680</v>
      </c>
      <c r="L8" s="161"/>
      <c r="N8" s="178"/>
    </row>
    <row r="9" spans="1:14" s="60" customFormat="1" x14ac:dyDescent="0.2">
      <c r="B9" s="234" t="s">
        <v>132</v>
      </c>
      <c r="C9" s="235">
        <v>70225</v>
      </c>
      <c r="D9" s="235">
        <v>16827</v>
      </c>
      <c r="E9" s="235">
        <v>8698</v>
      </c>
      <c r="F9" s="235">
        <v>45704</v>
      </c>
      <c r="G9" s="235">
        <v>757349</v>
      </c>
      <c r="H9" s="235">
        <v>168059</v>
      </c>
      <c r="I9" s="235">
        <v>1460967</v>
      </c>
      <c r="J9" s="235">
        <v>3043711</v>
      </c>
      <c r="K9" s="236">
        <f>SUM(C9:J9)</f>
        <v>5571540</v>
      </c>
      <c r="N9" s="178"/>
    </row>
    <row r="10" spans="1:14" s="60" customFormat="1" x14ac:dyDescent="0.2">
      <c r="B10" s="222" t="s">
        <v>133</v>
      </c>
      <c r="C10" s="168">
        <f>+C8-C9</f>
        <v>1166486635</v>
      </c>
      <c r="D10" s="168">
        <f t="shared" ref="D10:J10" si="0">+D8-D9</f>
        <v>153669154</v>
      </c>
      <c r="E10" s="168">
        <f t="shared" si="0"/>
        <v>53195309</v>
      </c>
      <c r="F10" s="168">
        <f t="shared" si="0"/>
        <v>53046356</v>
      </c>
      <c r="G10" s="168">
        <f t="shared" si="0"/>
        <v>49525255</v>
      </c>
      <c r="H10" s="168">
        <f t="shared" si="0"/>
        <v>10972302</v>
      </c>
      <c r="I10" s="168">
        <f t="shared" si="0"/>
        <v>6794493</v>
      </c>
      <c r="J10" s="168">
        <f t="shared" si="0"/>
        <v>19221636</v>
      </c>
      <c r="K10" s="223">
        <f>SUM(C10:J10)</f>
        <v>1512911140</v>
      </c>
      <c r="N10" s="178"/>
    </row>
    <row r="11" spans="1:14" s="60" customFormat="1" x14ac:dyDescent="0.2">
      <c r="B11" s="222" t="s">
        <v>138</v>
      </c>
      <c r="C11" s="168">
        <v>102963006</v>
      </c>
      <c r="D11" s="168">
        <v>17795856</v>
      </c>
      <c r="E11" s="168">
        <v>5359211</v>
      </c>
      <c r="F11" s="168">
        <v>3788394</v>
      </c>
      <c r="G11" s="168">
        <v>7186930</v>
      </c>
      <c r="H11" s="168">
        <v>1140355</v>
      </c>
      <c r="I11" s="168">
        <v>4701564</v>
      </c>
      <c r="J11" s="168">
        <v>8396018</v>
      </c>
      <c r="K11" s="223">
        <f>SUM(C11:J11)</f>
        <v>151331334</v>
      </c>
      <c r="L11" s="178"/>
      <c r="N11" s="178"/>
    </row>
    <row r="12" spans="1:14" s="60" customFormat="1" x14ac:dyDescent="0.2">
      <c r="B12" s="222" t="s">
        <v>134</v>
      </c>
      <c r="C12" s="168">
        <f>+C10-C11</f>
        <v>1063523629</v>
      </c>
      <c r="D12" s="168">
        <f t="shared" ref="D12:J12" si="1">+D10-D11</f>
        <v>135873298</v>
      </c>
      <c r="E12" s="168">
        <f t="shared" si="1"/>
        <v>47836098</v>
      </c>
      <c r="F12" s="168">
        <f t="shared" si="1"/>
        <v>49257962</v>
      </c>
      <c r="G12" s="168">
        <f t="shared" si="1"/>
        <v>42338325</v>
      </c>
      <c r="H12" s="168">
        <f t="shared" si="1"/>
        <v>9831947</v>
      </c>
      <c r="I12" s="168">
        <f t="shared" si="1"/>
        <v>2092929</v>
      </c>
      <c r="J12" s="168">
        <f t="shared" si="1"/>
        <v>10825618</v>
      </c>
      <c r="K12" s="223">
        <f>SUM(C12:J12)</f>
        <v>1361579806</v>
      </c>
      <c r="L12" s="178"/>
      <c r="N12" s="178"/>
    </row>
    <row r="13" spans="1:14" s="60" customFormat="1" x14ac:dyDescent="0.2">
      <c r="B13" s="222" t="s">
        <v>135</v>
      </c>
      <c r="C13" s="168">
        <v>36164</v>
      </c>
      <c r="D13" s="168">
        <v>520998</v>
      </c>
      <c r="E13" s="168">
        <v>728687</v>
      </c>
      <c r="F13" s="168">
        <v>5079843</v>
      </c>
      <c r="G13" s="168">
        <v>12033900</v>
      </c>
      <c r="H13" s="168">
        <v>5385017</v>
      </c>
      <c r="I13" s="168">
        <v>2655712</v>
      </c>
      <c r="J13" s="168">
        <v>11023904</v>
      </c>
      <c r="K13" s="223">
        <f>SUM(C13:J13)</f>
        <v>37464225</v>
      </c>
      <c r="N13" s="178"/>
    </row>
    <row r="14" spans="1:14" s="60" customFormat="1" x14ac:dyDescent="0.2">
      <c r="B14" s="239" t="s">
        <v>136</v>
      </c>
      <c r="C14" s="240">
        <f>+C9+C13</f>
        <v>106389</v>
      </c>
      <c r="D14" s="240">
        <f t="shared" ref="D14:J14" si="2">+D9+D13</f>
        <v>537825</v>
      </c>
      <c r="E14" s="240">
        <f t="shared" si="2"/>
        <v>737385</v>
      </c>
      <c r="F14" s="240">
        <f t="shared" si="2"/>
        <v>5125547</v>
      </c>
      <c r="G14" s="240">
        <f t="shared" si="2"/>
        <v>12791249</v>
      </c>
      <c r="H14" s="240">
        <f t="shared" si="2"/>
        <v>5553076</v>
      </c>
      <c r="I14" s="240">
        <f t="shared" si="2"/>
        <v>4116679</v>
      </c>
      <c r="J14" s="240">
        <f t="shared" si="2"/>
        <v>14067615</v>
      </c>
      <c r="K14" s="241">
        <f>SUM(C14:J14)</f>
        <v>43035765</v>
      </c>
      <c r="N14" s="178"/>
    </row>
    <row r="15" spans="1:14" s="60" customFormat="1" x14ac:dyDescent="0.2">
      <c r="B15" s="222" t="s">
        <v>106</v>
      </c>
      <c r="C15" s="168">
        <f>+C8-C14</f>
        <v>1166450471</v>
      </c>
      <c r="D15" s="168">
        <f t="shared" ref="D15:J15" si="3">+D8-D14</f>
        <v>153148156</v>
      </c>
      <c r="E15" s="168">
        <f t="shared" si="3"/>
        <v>52466622</v>
      </c>
      <c r="F15" s="168">
        <f t="shared" si="3"/>
        <v>47966513</v>
      </c>
      <c r="G15" s="168">
        <f t="shared" si="3"/>
        <v>37491355</v>
      </c>
      <c r="H15" s="168">
        <f t="shared" si="3"/>
        <v>5587285</v>
      </c>
      <c r="I15" s="168">
        <f t="shared" si="3"/>
        <v>4138781</v>
      </c>
      <c r="J15" s="168">
        <f t="shared" si="3"/>
        <v>8197732</v>
      </c>
      <c r="K15" s="223">
        <f>SUM(C15:J15)</f>
        <v>1475446915</v>
      </c>
      <c r="N15" s="178"/>
    </row>
    <row r="16" spans="1:14" s="60" customFormat="1" x14ac:dyDescent="0.2">
      <c r="B16" s="222" t="s">
        <v>137</v>
      </c>
      <c r="C16" s="169"/>
      <c r="D16" s="169"/>
      <c r="E16" s="169"/>
      <c r="F16" s="169"/>
      <c r="G16" s="169"/>
      <c r="H16" s="169"/>
      <c r="I16" s="169"/>
      <c r="J16" s="169"/>
      <c r="K16" s="223">
        <v>10726910</v>
      </c>
      <c r="N16" s="178"/>
    </row>
    <row r="17" spans="2:11" x14ac:dyDescent="0.2">
      <c r="B17" s="222" t="s">
        <v>107</v>
      </c>
      <c r="C17" s="169"/>
      <c r="D17" s="169"/>
      <c r="E17" s="169"/>
      <c r="F17" s="169"/>
      <c r="G17" s="169"/>
      <c r="H17" s="169"/>
      <c r="I17" s="169"/>
      <c r="J17" s="169"/>
      <c r="K17" s="223">
        <v>53762675</v>
      </c>
    </row>
    <row r="18" spans="2:11" x14ac:dyDescent="0.2">
      <c r="B18" s="237" t="s">
        <v>108</v>
      </c>
      <c r="C18" s="225"/>
      <c r="D18" s="225"/>
      <c r="E18" s="225"/>
      <c r="F18" s="225"/>
      <c r="G18" s="225"/>
      <c r="H18" s="225"/>
      <c r="I18" s="225"/>
      <c r="J18" s="225"/>
      <c r="K18" s="238">
        <v>59434858</v>
      </c>
    </row>
    <row r="19" spans="2:11" x14ac:dyDescent="0.2">
      <c r="B19" s="224" t="s">
        <v>109</v>
      </c>
      <c r="C19" s="225"/>
      <c r="D19" s="225"/>
      <c r="E19" s="225"/>
      <c r="F19" s="225"/>
      <c r="G19" s="225"/>
      <c r="H19" s="225"/>
      <c r="I19" s="225"/>
      <c r="J19" s="225"/>
      <c r="K19" s="226">
        <f>+K17-K18</f>
        <v>-5672183</v>
      </c>
    </row>
    <row r="20" spans="2:11" x14ac:dyDescent="0.2">
      <c r="B20" s="154"/>
      <c r="C20" s="154"/>
      <c r="D20" s="154"/>
      <c r="E20" s="154"/>
      <c r="F20" s="154"/>
      <c r="G20" s="154"/>
      <c r="H20" s="154"/>
      <c r="I20" s="154"/>
      <c r="J20" s="154"/>
      <c r="K20" s="154"/>
    </row>
    <row r="21" spans="2:11" x14ac:dyDescent="0.2">
      <c r="B21" s="101" t="s">
        <v>101</v>
      </c>
      <c r="C21" s="154"/>
      <c r="D21" s="154"/>
      <c r="E21" s="154"/>
      <c r="F21" s="154"/>
      <c r="G21" s="154"/>
      <c r="H21" s="154"/>
      <c r="I21" s="154"/>
      <c r="J21" s="154"/>
      <c r="K21" s="181"/>
    </row>
    <row r="22" spans="2:11" x14ac:dyDescent="0.2">
      <c r="B22" s="101" t="s">
        <v>100</v>
      </c>
      <c r="C22" s="154"/>
      <c r="D22" s="154"/>
      <c r="E22" s="154"/>
      <c r="F22" s="154"/>
      <c r="G22" s="154"/>
      <c r="H22" s="154"/>
      <c r="I22" s="154"/>
      <c r="J22" s="154"/>
      <c r="K22" s="181"/>
    </row>
  </sheetData>
  <mergeCells count="5">
    <mergeCell ref="C5:J5"/>
    <mergeCell ref="C6:J6"/>
    <mergeCell ref="B6:B7"/>
    <mergeCell ref="K6:K7"/>
    <mergeCell ref="E7:F7"/>
  </mergeCells>
  <printOptions horizontalCentered="1"/>
  <pageMargins left="0.19685039370078741" right="0" top="0.35433070866141736" bottom="0.78740157480314965" header="0.51181102362204722" footer="0.51181102362204722"/>
  <pageSetup paperSize="5" scale="95" orientation="landscape" useFirstPageNumber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149"/>
  <sheetViews>
    <sheetView zoomScaleNormal="100" workbookViewId="0">
      <selection activeCell="P15" sqref="P15"/>
    </sheetView>
  </sheetViews>
  <sheetFormatPr baseColWidth="10" defaultRowHeight="12.75" x14ac:dyDescent="0.2"/>
  <cols>
    <col min="1" max="1" width="3" customWidth="1"/>
    <col min="2" max="2" width="22.85546875" hidden="1" customWidth="1"/>
    <col min="3" max="3" width="21.140625" customWidth="1"/>
    <col min="4" max="4" width="19" customWidth="1"/>
    <col min="5" max="6" width="13.5703125" customWidth="1"/>
    <col min="7" max="7" width="15.5703125" bestFit="1" customWidth="1"/>
    <col min="8" max="8" width="2.7109375" customWidth="1"/>
    <col min="9" max="9" width="14.28515625" hidden="1" customWidth="1"/>
    <col min="10" max="10" width="15.42578125" hidden="1" customWidth="1"/>
    <col min="11" max="11" width="14.28515625" hidden="1" customWidth="1"/>
    <col min="12" max="12" width="15.42578125" hidden="1" customWidth="1"/>
    <col min="13" max="13" width="15.42578125" customWidth="1"/>
    <col min="14" max="14" width="2.7109375" customWidth="1"/>
    <col min="15" max="15" width="16.85546875" customWidth="1"/>
    <col min="16" max="18" width="12.7109375" customWidth="1"/>
    <col min="19" max="19" width="4" customWidth="1"/>
    <col min="20" max="20" width="14.7109375" customWidth="1"/>
    <col min="21" max="24" width="13.7109375" customWidth="1"/>
  </cols>
  <sheetData>
    <row r="1" spans="1:24" ht="18" x14ac:dyDescent="0.25">
      <c r="A1" s="1"/>
      <c r="B1" s="1"/>
      <c r="C1" s="17"/>
      <c r="D1" s="17"/>
      <c r="E1" s="17"/>
      <c r="F1" s="17"/>
      <c r="G1" s="18"/>
      <c r="H1" s="2"/>
      <c r="I1" s="2"/>
      <c r="J1" s="1"/>
      <c r="K1" s="1"/>
      <c r="L1" s="1"/>
      <c r="U1" s="2"/>
      <c r="V1" s="2"/>
      <c r="W1" s="2"/>
      <c r="X1" s="2"/>
    </row>
    <row r="2" spans="1:24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U2" s="2"/>
      <c r="V2" s="2"/>
      <c r="W2" s="2"/>
      <c r="X2" s="2"/>
    </row>
    <row r="3" spans="1:24" ht="16.5" thickBot="1" x14ac:dyDescent="0.3">
      <c r="A3" s="1"/>
      <c r="B3" s="1"/>
      <c r="C3" s="19" t="s">
        <v>124</v>
      </c>
      <c r="D3" s="19"/>
      <c r="E3" s="19"/>
      <c r="F3" s="1"/>
      <c r="G3" s="1"/>
      <c r="H3" s="1"/>
      <c r="I3" s="1"/>
      <c r="J3" s="1" t="s">
        <v>7</v>
      </c>
      <c r="K3" s="1" t="s">
        <v>7</v>
      </c>
      <c r="L3" s="1"/>
      <c r="U3" s="2"/>
      <c r="V3" s="2"/>
      <c r="W3" s="2"/>
      <c r="X3" s="2"/>
    </row>
    <row r="4" spans="1:24" x14ac:dyDescent="0.2">
      <c r="A4" s="1"/>
      <c r="B4" s="1"/>
      <c r="C4" s="20"/>
      <c r="D4" s="21" t="s">
        <v>18</v>
      </c>
      <c r="E4" s="201" t="s">
        <v>98</v>
      </c>
      <c r="F4" s="202"/>
      <c r="G4" s="189" t="s">
        <v>19</v>
      </c>
      <c r="H4" s="1"/>
      <c r="I4" s="1"/>
      <c r="J4" s="1" t="s">
        <v>7</v>
      </c>
      <c r="K4" s="1" t="s">
        <v>7</v>
      </c>
      <c r="L4" s="1"/>
      <c r="U4" s="2"/>
      <c r="V4" s="2"/>
      <c r="W4" s="2"/>
      <c r="X4" s="2"/>
    </row>
    <row r="5" spans="1:24" ht="13.5" thickBot="1" x14ac:dyDescent="0.25">
      <c r="A5" s="1"/>
      <c r="B5" s="1"/>
      <c r="C5" s="25" t="s">
        <v>20</v>
      </c>
      <c r="D5" s="26" t="s">
        <v>21</v>
      </c>
      <c r="E5" s="203"/>
      <c r="F5" s="204"/>
      <c r="G5" s="190" t="s">
        <v>24</v>
      </c>
      <c r="H5" s="1"/>
      <c r="I5" s="1"/>
      <c r="J5" s="1" t="s">
        <v>7</v>
      </c>
      <c r="K5" s="1" t="s">
        <v>7</v>
      </c>
      <c r="L5" s="1"/>
      <c r="U5" s="2"/>
      <c r="V5" s="2"/>
      <c r="W5" s="2"/>
      <c r="X5" s="2"/>
    </row>
    <row r="6" spans="1:24" ht="13.5" thickBot="1" x14ac:dyDescent="0.25">
      <c r="A6" s="1"/>
      <c r="B6" s="1"/>
      <c r="C6" s="29" t="s">
        <v>7</v>
      </c>
      <c r="D6" s="187">
        <v>44926</v>
      </c>
      <c r="E6" s="30" t="s">
        <v>25</v>
      </c>
      <c r="F6" s="30" t="s">
        <v>26</v>
      </c>
      <c r="G6" s="191">
        <v>45107</v>
      </c>
      <c r="H6" s="1"/>
      <c r="I6" s="1"/>
      <c r="J6" s="1"/>
      <c r="K6" s="1"/>
      <c r="L6" s="1"/>
      <c r="U6" s="2"/>
      <c r="V6" s="2"/>
      <c r="W6" s="2"/>
      <c r="X6" s="2"/>
    </row>
    <row r="7" spans="1:24" s="60" customFormat="1" x14ac:dyDescent="0.2">
      <c r="A7" s="10"/>
      <c r="B7" s="10" t="s">
        <v>78</v>
      </c>
      <c r="C7" s="81" t="s">
        <v>27</v>
      </c>
      <c r="D7" s="94">
        <v>115000000000</v>
      </c>
      <c r="E7" s="95">
        <v>10126100000</v>
      </c>
      <c r="F7" s="95">
        <v>0</v>
      </c>
      <c r="G7" s="188">
        <v>125126100000</v>
      </c>
      <c r="H7" s="10"/>
      <c r="I7" s="61">
        <f t="shared" ref="I7:I12" si="0">D7+E7-F7-G7</f>
        <v>0</v>
      </c>
      <c r="J7" s="61">
        <f>+D7+E7-F7</f>
        <v>125126100000</v>
      </c>
      <c r="K7" s="61">
        <f>+G7-J7</f>
        <v>0</v>
      </c>
      <c r="L7" s="10"/>
      <c r="M7"/>
      <c r="N7"/>
      <c r="O7"/>
      <c r="P7"/>
      <c r="Q7"/>
      <c r="R7"/>
      <c r="S7"/>
      <c r="T7"/>
      <c r="U7" s="10"/>
      <c r="V7" s="10"/>
      <c r="W7" s="10"/>
      <c r="X7" s="10"/>
    </row>
    <row r="8" spans="1:24" s="60" customFormat="1" x14ac:dyDescent="0.2">
      <c r="A8" s="10"/>
      <c r="B8" s="10" t="s">
        <v>79</v>
      </c>
      <c r="C8" s="82" t="s">
        <v>84</v>
      </c>
      <c r="D8" s="96">
        <v>0</v>
      </c>
      <c r="E8" s="97">
        <v>10126188858</v>
      </c>
      <c r="F8" s="97">
        <v>10126100000</v>
      </c>
      <c r="G8" s="43">
        <v>88858</v>
      </c>
      <c r="H8" s="61"/>
      <c r="I8" s="61">
        <f t="shared" si="0"/>
        <v>0</v>
      </c>
      <c r="J8" s="61">
        <f>+D8+E8-F8</f>
        <v>88858</v>
      </c>
      <c r="K8" s="61">
        <f t="shared" ref="K8:K13" si="1">+G8-J8</f>
        <v>0</v>
      </c>
      <c r="L8" s="10"/>
      <c r="M8" s="67"/>
      <c r="N8"/>
      <c r="O8"/>
      <c r="P8"/>
      <c r="Q8"/>
      <c r="R8"/>
      <c r="S8"/>
      <c r="T8"/>
      <c r="U8" s="10"/>
      <c r="V8" s="10"/>
      <c r="W8" s="10"/>
      <c r="X8" s="10"/>
    </row>
    <row r="9" spans="1:24" s="60" customFormat="1" x14ac:dyDescent="0.2">
      <c r="A9" s="10"/>
      <c r="B9" s="10" t="s">
        <v>80</v>
      </c>
      <c r="C9" s="83" t="s">
        <v>28</v>
      </c>
      <c r="D9" s="98">
        <v>7460866322</v>
      </c>
      <c r="E9" s="34">
        <v>0</v>
      </c>
      <c r="F9" s="34">
        <v>0</v>
      </c>
      <c r="G9" s="43">
        <v>7460866322</v>
      </c>
      <c r="H9" s="10"/>
      <c r="I9" s="61">
        <f t="shared" si="0"/>
        <v>0</v>
      </c>
      <c r="J9" s="61">
        <f>+D9+E9-F9</f>
        <v>7460866322</v>
      </c>
      <c r="K9" s="180">
        <f t="shared" si="1"/>
        <v>0</v>
      </c>
      <c r="L9" s="61"/>
      <c r="M9"/>
      <c r="N9"/>
      <c r="O9"/>
      <c r="P9"/>
      <c r="Q9"/>
      <c r="R9"/>
      <c r="S9"/>
      <c r="T9"/>
      <c r="U9" s="10"/>
      <c r="V9" s="10"/>
      <c r="W9" s="10"/>
      <c r="X9" s="10"/>
    </row>
    <row r="10" spans="1:24" s="60" customFormat="1" x14ac:dyDescent="0.2">
      <c r="A10" s="10"/>
      <c r="B10" s="10" t="s">
        <v>81</v>
      </c>
      <c r="C10" s="83" t="s">
        <v>29</v>
      </c>
      <c r="D10" s="98">
        <v>45450447055</v>
      </c>
      <c r="E10" s="34">
        <v>3106192901</v>
      </c>
      <c r="F10" s="34">
        <v>0</v>
      </c>
      <c r="G10" s="43">
        <v>48556639956</v>
      </c>
      <c r="H10" s="10"/>
      <c r="I10" s="61">
        <f>D10+E10-F10-G10</f>
        <v>0</v>
      </c>
      <c r="J10" s="61">
        <f>+D10+E10-F10</f>
        <v>48556639956</v>
      </c>
      <c r="K10" s="61">
        <f t="shared" si="1"/>
        <v>0</v>
      </c>
      <c r="L10" s="61"/>
      <c r="M10"/>
      <c r="N10"/>
      <c r="O10"/>
      <c r="P10"/>
      <c r="Q10"/>
      <c r="R10"/>
      <c r="S10"/>
      <c r="T10"/>
      <c r="U10" s="10"/>
      <c r="V10" s="10"/>
      <c r="W10" s="10"/>
      <c r="X10" s="10"/>
    </row>
    <row r="11" spans="1:24" s="60" customFormat="1" x14ac:dyDescent="0.2">
      <c r="A11" s="10"/>
      <c r="B11" s="10" t="s">
        <v>82</v>
      </c>
      <c r="C11" s="83" t="s">
        <v>30</v>
      </c>
      <c r="D11" s="34">
        <v>0</v>
      </c>
      <c r="E11" s="34">
        <v>15530964506</v>
      </c>
      <c r="F11" s="34">
        <v>15530964506</v>
      </c>
      <c r="G11" s="43">
        <v>0</v>
      </c>
      <c r="H11" s="10"/>
      <c r="I11" s="61">
        <f t="shared" si="0"/>
        <v>0</v>
      </c>
      <c r="J11" s="61">
        <f>+D11+E11-F11</f>
        <v>0</v>
      </c>
      <c r="K11" s="61">
        <f t="shared" si="1"/>
        <v>0</v>
      </c>
      <c r="L11" s="61"/>
      <c r="M11"/>
      <c r="N11"/>
      <c r="O11"/>
      <c r="P11"/>
      <c r="Q11"/>
      <c r="R11"/>
      <c r="S11"/>
      <c r="T11"/>
      <c r="U11" s="10"/>
      <c r="V11" s="10"/>
      <c r="W11" s="10"/>
      <c r="X11" s="10"/>
    </row>
    <row r="12" spans="1:24" s="60" customFormat="1" ht="13.5" thickBot="1" x14ac:dyDescent="0.25">
      <c r="A12" s="10"/>
      <c r="B12" s="10" t="s">
        <v>83</v>
      </c>
      <c r="C12" s="84" t="s">
        <v>31</v>
      </c>
      <c r="D12" s="98">
        <v>15530964506</v>
      </c>
      <c r="E12" s="100">
        <v>8073812630</v>
      </c>
      <c r="F12" s="100">
        <v>15530964506</v>
      </c>
      <c r="G12" s="43">
        <v>13415676983</v>
      </c>
      <c r="H12" s="10"/>
      <c r="I12" s="61">
        <f t="shared" si="0"/>
        <v>-5341864353</v>
      </c>
      <c r="J12" s="61">
        <f t="shared" ref="J12:J13" si="2">+D12+E12-F12</f>
        <v>8073812630</v>
      </c>
      <c r="K12" s="61">
        <f t="shared" si="1"/>
        <v>5341864353</v>
      </c>
      <c r="L12" s="10"/>
      <c r="M12"/>
      <c r="N12"/>
      <c r="O12"/>
      <c r="P12"/>
      <c r="Q12"/>
      <c r="R12"/>
      <c r="S12"/>
      <c r="T12"/>
      <c r="U12" s="10"/>
      <c r="V12" s="10"/>
      <c r="W12" s="10"/>
      <c r="X12" s="10"/>
    </row>
    <row r="13" spans="1:24" ht="13.5" thickBot="1" x14ac:dyDescent="0.25">
      <c r="A13" s="2"/>
      <c r="B13" s="2"/>
      <c r="C13" s="36" t="s">
        <v>32</v>
      </c>
      <c r="D13" s="44">
        <v>183442277883</v>
      </c>
      <c r="E13" s="45">
        <v>46963258895</v>
      </c>
      <c r="F13" s="45">
        <v>41188029012</v>
      </c>
      <c r="G13" s="46">
        <v>194559372119</v>
      </c>
      <c r="H13" s="2"/>
      <c r="I13" s="2"/>
      <c r="J13" s="61">
        <f t="shared" si="2"/>
        <v>189217507766</v>
      </c>
      <c r="K13" s="61">
        <f t="shared" si="1"/>
        <v>5341864353</v>
      </c>
      <c r="L13" s="162"/>
      <c r="U13" s="2"/>
      <c r="V13" s="2"/>
      <c r="W13" s="2"/>
      <c r="X13" s="2"/>
    </row>
    <row r="14" spans="1:24" x14ac:dyDescent="0.2">
      <c r="A14" s="2"/>
      <c r="B14" s="2"/>
      <c r="C14" s="2"/>
      <c r="D14" s="2"/>
      <c r="E14" s="2"/>
      <c r="F14" s="2"/>
      <c r="G14" s="2"/>
      <c r="H14" s="2"/>
      <c r="L14" s="99"/>
      <c r="U14" s="2"/>
      <c r="V14" s="2"/>
      <c r="W14" s="2"/>
      <c r="X14" s="2"/>
    </row>
    <row r="15" spans="1:24" x14ac:dyDescent="0.2">
      <c r="A15" s="2"/>
      <c r="B15" s="2"/>
      <c r="C15" s="2"/>
      <c r="D15" s="41"/>
      <c r="E15" s="153"/>
      <c r="F15" s="42"/>
      <c r="G15" s="41"/>
      <c r="H15" s="2"/>
      <c r="N15" s="2"/>
      <c r="O15" s="2"/>
      <c r="P15" s="2"/>
      <c r="Q15" s="2"/>
      <c r="R15" s="2"/>
      <c r="T15" s="2"/>
      <c r="U15" s="2"/>
      <c r="V15" s="2"/>
      <c r="W15" s="2"/>
      <c r="X15" s="2"/>
    </row>
    <row r="16" spans="1:24" x14ac:dyDescent="0.2">
      <c r="A16" s="2"/>
      <c r="B16" s="2"/>
      <c r="C16" s="2"/>
      <c r="D16" s="41"/>
      <c r="E16" s="67"/>
      <c r="F16" s="42"/>
      <c r="G16" s="41"/>
      <c r="H16" s="2"/>
      <c r="N16" s="2"/>
      <c r="O16" s="2"/>
      <c r="P16" s="2"/>
      <c r="Q16" s="2"/>
      <c r="R16" s="2"/>
      <c r="T16" s="2"/>
      <c r="U16" s="2"/>
      <c r="V16" s="2"/>
      <c r="W16" s="2"/>
      <c r="X16" s="2"/>
    </row>
    <row r="17" spans="1:24" x14ac:dyDescent="0.2">
      <c r="A17" s="2"/>
      <c r="B17" s="2"/>
      <c r="C17" s="2"/>
      <c r="D17" s="41"/>
      <c r="F17" s="2"/>
      <c r="G17" s="41"/>
      <c r="H17" s="2"/>
      <c r="N17" s="2"/>
      <c r="O17" s="2"/>
      <c r="P17" s="2"/>
      <c r="Q17" s="2"/>
      <c r="R17" s="2"/>
      <c r="T17" s="2"/>
      <c r="U17" s="2"/>
      <c r="V17" s="2"/>
      <c r="W17" s="2"/>
      <c r="X17" s="2"/>
    </row>
    <row r="18" spans="1:24" x14ac:dyDescent="0.2">
      <c r="A18" s="2"/>
      <c r="B18" s="2"/>
      <c r="C18" s="2"/>
      <c r="D18" s="41"/>
      <c r="E18" s="67"/>
      <c r="F18" s="42"/>
      <c r="G18" s="41"/>
      <c r="H18" s="2"/>
      <c r="N18" s="2"/>
      <c r="O18" s="2"/>
      <c r="P18" s="2"/>
      <c r="Q18" s="2"/>
      <c r="R18" s="2"/>
      <c r="T18" s="2"/>
      <c r="U18" s="2"/>
      <c r="V18" s="2"/>
      <c r="W18" s="2"/>
      <c r="X18" s="2"/>
    </row>
    <row r="19" spans="1:24" x14ac:dyDescent="0.2">
      <c r="A19" s="2"/>
      <c r="B19" s="2"/>
      <c r="C19" s="2"/>
      <c r="D19" s="41"/>
      <c r="E19" s="42"/>
      <c r="F19" s="42"/>
      <c r="G19" s="41"/>
      <c r="H19" s="2"/>
      <c r="N19" s="2"/>
      <c r="O19" s="2"/>
      <c r="P19" s="2"/>
      <c r="Q19" s="2"/>
      <c r="R19" s="2"/>
      <c r="T19" s="2"/>
      <c r="U19" s="2"/>
      <c r="V19" s="2"/>
      <c r="W19" s="2"/>
      <c r="X19" s="2"/>
    </row>
    <row r="20" spans="1:24" x14ac:dyDescent="0.2">
      <c r="A20" s="2"/>
      <c r="B20" s="2"/>
      <c r="C20" s="2"/>
      <c r="D20" s="2"/>
      <c r="E20" s="2"/>
      <c r="F20" s="2"/>
      <c r="G20" s="42"/>
      <c r="H20" s="2"/>
      <c r="N20" s="2"/>
      <c r="O20" s="2"/>
      <c r="P20" s="2"/>
      <c r="Q20" s="2"/>
      <c r="R20" s="2"/>
      <c r="T20" s="2"/>
      <c r="U20" s="2"/>
      <c r="V20" s="2"/>
      <c r="W20" s="2"/>
      <c r="X20" s="2"/>
    </row>
    <row r="21" spans="1:24" x14ac:dyDescent="0.2">
      <c r="A21" s="2"/>
      <c r="B21" s="2"/>
      <c r="C21" s="2"/>
      <c r="D21" s="37"/>
      <c r="E21" s="2"/>
      <c r="F21" s="2"/>
      <c r="G21" s="42"/>
      <c r="H21" s="2" t="s">
        <v>7</v>
      </c>
      <c r="N21" s="2"/>
      <c r="O21" s="2"/>
      <c r="P21" s="2"/>
      <c r="Q21" s="2"/>
      <c r="R21" s="2"/>
      <c r="T21" s="2"/>
      <c r="U21" s="2"/>
      <c r="V21" s="2"/>
      <c r="W21" s="2"/>
      <c r="X21" s="2"/>
    </row>
    <row r="22" spans="1:24" x14ac:dyDescent="0.2">
      <c r="A22" s="2"/>
      <c r="B22" s="2"/>
      <c r="C22" s="2"/>
      <c r="D22" s="2"/>
      <c r="E22" s="2"/>
      <c r="F22" s="2"/>
      <c r="G22" s="42" t="s">
        <v>7</v>
      </c>
      <c r="H22" s="2"/>
      <c r="N22" s="2"/>
      <c r="O22" s="2"/>
      <c r="P22" s="2"/>
      <c r="Q22" s="2"/>
      <c r="R22" s="2"/>
      <c r="T22" s="2"/>
      <c r="U22" s="2"/>
      <c r="V22" s="2"/>
      <c r="W22" s="2"/>
      <c r="X22" s="2"/>
    </row>
    <row r="23" spans="1:24" x14ac:dyDescent="0.2">
      <c r="A23" s="2"/>
      <c r="B23" s="2"/>
      <c r="C23" s="2"/>
      <c r="D23" s="2"/>
      <c r="E23" s="2"/>
      <c r="F23" s="2"/>
      <c r="G23" s="47" t="s">
        <v>7</v>
      </c>
      <c r="H23" s="2"/>
      <c r="N23" s="2"/>
      <c r="O23" s="2"/>
      <c r="P23" s="2"/>
      <c r="Q23" s="2"/>
      <c r="R23" s="2"/>
      <c r="T23" s="2"/>
      <c r="U23" s="2"/>
      <c r="V23" s="2"/>
      <c r="W23" s="2"/>
      <c r="X23" s="2"/>
    </row>
    <row r="24" spans="1:24" x14ac:dyDescent="0.2">
      <c r="A24" s="2"/>
      <c r="B24" s="2"/>
      <c r="C24" s="2"/>
      <c r="D24" s="2"/>
      <c r="E24" s="2"/>
      <c r="F24" s="2"/>
      <c r="G24" s="2"/>
      <c r="H24" s="2"/>
      <c r="N24" s="2"/>
      <c r="O24" s="2"/>
      <c r="P24" s="2"/>
      <c r="Q24" s="2"/>
      <c r="R24" s="2"/>
      <c r="T24" s="2"/>
      <c r="U24" s="2"/>
      <c r="V24" s="2"/>
      <c r="W24" s="2"/>
      <c r="X24" s="2"/>
    </row>
    <row r="25" spans="1:24" x14ac:dyDescent="0.2">
      <c r="A25" s="2"/>
      <c r="B25" s="2"/>
      <c r="C25" s="2"/>
      <c r="D25" s="2"/>
      <c r="E25" s="2"/>
      <c r="F25" s="2"/>
      <c r="G25" s="2"/>
      <c r="H25" s="2"/>
      <c r="N25" s="2"/>
      <c r="O25" s="2"/>
      <c r="P25" s="2"/>
      <c r="Q25" s="2"/>
      <c r="R25" s="2"/>
      <c r="T25" s="2"/>
      <c r="U25" s="2"/>
      <c r="V25" s="2"/>
      <c r="W25" s="2"/>
      <c r="X25" s="2"/>
    </row>
    <row r="26" spans="1:24" x14ac:dyDescent="0.2">
      <c r="A26" s="2"/>
      <c r="B26" s="2"/>
      <c r="C26" s="2"/>
      <c r="D26" s="2"/>
      <c r="E26" s="2"/>
      <c r="F26" s="2"/>
      <c r="G26" s="2"/>
      <c r="H26" s="2"/>
      <c r="N26" s="2"/>
      <c r="O26" s="2"/>
      <c r="P26" s="2"/>
      <c r="Q26" s="2"/>
      <c r="R26" s="2"/>
      <c r="T26" s="2"/>
      <c r="U26" s="2"/>
      <c r="V26" s="2"/>
      <c r="W26" s="2"/>
      <c r="X26" s="2"/>
    </row>
    <row r="27" spans="1:24" x14ac:dyDescent="0.2">
      <c r="A27" s="2"/>
      <c r="B27" s="2"/>
      <c r="C27" s="2"/>
      <c r="D27" s="2"/>
      <c r="E27" s="2"/>
      <c r="F27" s="2"/>
      <c r="G27" s="2"/>
      <c r="H27" s="2"/>
      <c r="N27" s="2"/>
      <c r="O27" s="2"/>
      <c r="P27" s="2"/>
      <c r="Q27" s="2"/>
      <c r="R27" s="2"/>
      <c r="T27" s="2"/>
      <c r="U27" s="2"/>
      <c r="V27" s="2"/>
      <c r="W27" s="2"/>
      <c r="X27" s="2"/>
    </row>
    <row r="28" spans="1:2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T28" s="2"/>
      <c r="U28" s="2"/>
      <c r="V28" s="2"/>
      <c r="W28" s="2"/>
      <c r="X28" s="2"/>
    </row>
    <row r="29" spans="1:2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T29" s="2"/>
      <c r="U29" s="2"/>
      <c r="V29" s="2"/>
      <c r="W29" s="2"/>
      <c r="X29" s="2"/>
    </row>
    <row r="30" spans="1:2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T30" s="2"/>
      <c r="U30" s="2"/>
      <c r="V30" s="2"/>
      <c r="W30" s="2"/>
      <c r="X30" s="2"/>
    </row>
    <row r="31" spans="1:2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T31" s="2"/>
      <c r="U31" s="2"/>
      <c r="V31" s="2"/>
      <c r="W31" s="2"/>
      <c r="X31" s="2"/>
    </row>
    <row r="32" spans="1:2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T32" s="2"/>
      <c r="U32" s="2"/>
      <c r="V32" s="2"/>
      <c r="W32" s="2"/>
      <c r="X32" s="2"/>
    </row>
    <row r="33" spans="1:2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T33" s="2"/>
      <c r="U33" s="2"/>
      <c r="V33" s="2"/>
      <c r="W33" s="2"/>
      <c r="X33" s="2"/>
    </row>
    <row r="34" spans="1:2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T34" s="2"/>
      <c r="U34" s="2"/>
      <c r="V34" s="2"/>
      <c r="W34" s="2"/>
      <c r="X34" s="2"/>
    </row>
    <row r="35" spans="1:2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T35" s="2"/>
      <c r="U35" s="2"/>
      <c r="V35" s="2"/>
      <c r="W35" s="2"/>
      <c r="X35" s="2"/>
    </row>
    <row r="36" spans="1:2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T36" s="2"/>
      <c r="U36" s="2"/>
      <c r="V36" s="2"/>
      <c r="W36" s="2"/>
      <c r="X36" s="2"/>
    </row>
    <row r="37" spans="1:2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T37" s="2"/>
      <c r="U37" s="2"/>
      <c r="V37" s="2"/>
      <c r="W37" s="2"/>
      <c r="X37" s="2"/>
    </row>
    <row r="38" spans="1:2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T38" s="2"/>
      <c r="U38" s="2"/>
      <c r="V38" s="2"/>
      <c r="W38" s="2"/>
      <c r="X38" s="2"/>
    </row>
    <row r="39" spans="1:2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T39" s="2"/>
      <c r="U39" s="2"/>
      <c r="V39" s="2"/>
      <c r="W39" s="2"/>
      <c r="X39" s="2"/>
    </row>
    <row r="40" spans="1:2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T40" s="2"/>
      <c r="U40" s="2"/>
      <c r="V40" s="2"/>
      <c r="W40" s="2"/>
      <c r="X40" s="2"/>
    </row>
    <row r="41" spans="1:2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T41" s="2"/>
      <c r="U41" s="2"/>
      <c r="V41" s="2"/>
      <c r="W41" s="2"/>
      <c r="X41" s="2"/>
    </row>
    <row r="42" spans="1:2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T42" s="2"/>
      <c r="U42" s="2"/>
      <c r="V42" s="2"/>
      <c r="W42" s="2"/>
      <c r="X42" s="2"/>
    </row>
    <row r="43" spans="1:2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T43" s="2"/>
      <c r="U43" s="2"/>
      <c r="V43" s="2"/>
      <c r="W43" s="2"/>
      <c r="X43" s="2"/>
    </row>
    <row r="44" spans="1:2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T44" s="2"/>
      <c r="U44" s="2"/>
      <c r="V44" s="2"/>
      <c r="W44" s="2"/>
      <c r="X44" s="2"/>
    </row>
    <row r="45" spans="1:2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T45" s="2"/>
      <c r="U45" s="2"/>
      <c r="V45" s="2"/>
      <c r="W45" s="2"/>
      <c r="X45" s="2"/>
    </row>
    <row r="46" spans="1:2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T46" s="2"/>
      <c r="U46" s="2"/>
      <c r="V46" s="2"/>
      <c r="W46" s="2"/>
      <c r="X46" s="2"/>
    </row>
    <row r="47" spans="1:2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T47" s="2"/>
      <c r="U47" s="2"/>
      <c r="V47" s="2"/>
      <c r="W47" s="2"/>
      <c r="X47" s="2"/>
    </row>
    <row r="48" spans="1:2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T48" s="2"/>
      <c r="U48" s="2"/>
      <c r="V48" s="2"/>
      <c r="W48" s="2"/>
      <c r="X48" s="2"/>
    </row>
    <row r="49" spans="1:2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T49" s="2"/>
      <c r="U49" s="2"/>
      <c r="V49" s="2"/>
      <c r="W49" s="2"/>
      <c r="X49" s="2"/>
    </row>
    <row r="50" spans="1:2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T50" s="2"/>
      <c r="U50" s="2"/>
      <c r="V50" s="2"/>
      <c r="W50" s="2"/>
      <c r="X50" s="2"/>
    </row>
    <row r="51" spans="1:2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T51" s="2"/>
      <c r="U51" s="2"/>
      <c r="V51" s="2"/>
      <c r="W51" s="2"/>
      <c r="X51" s="2"/>
    </row>
    <row r="52" spans="1:2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T52" s="2"/>
      <c r="U52" s="2"/>
      <c r="V52" s="2"/>
      <c r="W52" s="2"/>
      <c r="X52" s="2"/>
    </row>
    <row r="53" spans="1:2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T53" s="2"/>
      <c r="U53" s="2"/>
      <c r="V53" s="2"/>
      <c r="W53" s="2"/>
      <c r="X53" s="2"/>
    </row>
    <row r="54" spans="1:2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T54" s="2"/>
      <c r="U54" s="2"/>
      <c r="V54" s="2"/>
      <c r="W54" s="2"/>
      <c r="X54" s="2"/>
    </row>
    <row r="55" spans="1:2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T55" s="2"/>
      <c r="U55" s="2"/>
      <c r="V55" s="2"/>
      <c r="W55" s="2"/>
      <c r="X55" s="2"/>
    </row>
    <row r="56" spans="1:2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T56" s="2"/>
      <c r="U56" s="2"/>
      <c r="V56" s="2"/>
      <c r="W56" s="2"/>
      <c r="X56" s="2"/>
    </row>
    <row r="57" spans="1:2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T57" s="2"/>
      <c r="U57" s="2"/>
      <c r="V57" s="2"/>
      <c r="W57" s="2"/>
      <c r="X57" s="2"/>
    </row>
    <row r="58" spans="1:2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T58" s="2"/>
      <c r="U58" s="2"/>
      <c r="V58" s="2"/>
      <c r="W58" s="2"/>
      <c r="X58" s="2"/>
    </row>
    <row r="59" spans="1:2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T59" s="2"/>
      <c r="U59" s="2"/>
      <c r="V59" s="2"/>
      <c r="W59" s="2"/>
      <c r="X59" s="2"/>
    </row>
    <row r="60" spans="1:2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T60" s="2"/>
      <c r="U60" s="2"/>
      <c r="V60" s="2"/>
      <c r="W60" s="2"/>
      <c r="X60" s="2"/>
    </row>
    <row r="61" spans="1:2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T61" s="2"/>
      <c r="U61" s="2"/>
      <c r="V61" s="2"/>
      <c r="W61" s="2"/>
      <c r="X61" s="2"/>
    </row>
    <row r="62" spans="1:2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T62" s="2"/>
      <c r="U62" s="2"/>
      <c r="V62" s="2"/>
      <c r="W62" s="2"/>
      <c r="X62" s="2"/>
    </row>
    <row r="63" spans="1:2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T63" s="2"/>
      <c r="U63" s="2"/>
      <c r="V63" s="2"/>
      <c r="W63" s="2"/>
      <c r="X63" s="2"/>
    </row>
    <row r="64" spans="1:2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T65" s="2"/>
      <c r="U65" s="2"/>
      <c r="V65" s="2"/>
      <c r="W65" s="2"/>
      <c r="X65" s="2"/>
    </row>
    <row r="66" spans="1:2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T69" s="2"/>
      <c r="U69" s="2"/>
      <c r="V69" s="2"/>
      <c r="W69" s="2"/>
      <c r="X69" s="2"/>
    </row>
    <row r="70" spans="1:2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T70" s="2"/>
      <c r="U70" s="2"/>
      <c r="V70" s="2"/>
      <c r="W70" s="2"/>
      <c r="X70" s="2"/>
    </row>
    <row r="71" spans="1:2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T71" s="2"/>
      <c r="U71" s="2"/>
      <c r="V71" s="2"/>
      <c r="W71" s="2"/>
      <c r="X71" s="2"/>
    </row>
    <row r="72" spans="1:2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T72" s="2"/>
      <c r="U72" s="2"/>
      <c r="V72" s="2"/>
      <c r="W72" s="2"/>
      <c r="X72" s="2"/>
    </row>
    <row r="73" spans="1:2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T73" s="2"/>
      <c r="U73" s="2"/>
      <c r="V73" s="2"/>
      <c r="W73" s="2"/>
      <c r="X73" s="2"/>
    </row>
    <row r="74" spans="1:2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T74" s="2"/>
      <c r="U74" s="2"/>
      <c r="V74" s="2"/>
      <c r="W74" s="2"/>
      <c r="X74" s="2"/>
    </row>
    <row r="75" spans="1:2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T75" s="2"/>
      <c r="U75" s="2"/>
      <c r="V75" s="2"/>
      <c r="W75" s="2"/>
      <c r="X75" s="2"/>
    </row>
    <row r="76" spans="1:2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T76" s="2"/>
      <c r="U76" s="2"/>
      <c r="V76" s="2"/>
      <c r="W76" s="2"/>
      <c r="X76" s="2"/>
    </row>
    <row r="77" spans="1:2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T77" s="2"/>
      <c r="U77" s="2"/>
      <c r="V77" s="2"/>
      <c r="W77" s="2"/>
      <c r="X77" s="2"/>
    </row>
    <row r="78" spans="1:2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T78" s="2"/>
      <c r="U78" s="2"/>
      <c r="V78" s="2"/>
      <c r="W78" s="2"/>
      <c r="X78" s="2"/>
    </row>
    <row r="79" spans="1:2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T79" s="2"/>
      <c r="U79" s="2"/>
      <c r="V79" s="2"/>
      <c r="W79" s="2"/>
      <c r="X79" s="2"/>
    </row>
    <row r="80" spans="1:2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T80" s="2"/>
      <c r="U80" s="2"/>
      <c r="V80" s="2"/>
      <c r="W80" s="2"/>
      <c r="X80" s="2"/>
    </row>
    <row r="81" spans="1:2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T81" s="2"/>
      <c r="U81" s="2"/>
      <c r="V81" s="2"/>
      <c r="W81" s="2"/>
      <c r="X81" s="2"/>
    </row>
    <row r="82" spans="1:2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T82" s="2"/>
      <c r="U82" s="2"/>
      <c r="V82" s="2"/>
      <c r="W82" s="2"/>
      <c r="X82" s="2"/>
    </row>
    <row r="83" spans="1:2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T83" s="2"/>
      <c r="U83" s="2"/>
      <c r="V83" s="2"/>
      <c r="W83" s="2"/>
      <c r="X83" s="2"/>
    </row>
    <row r="84" spans="1:2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T84" s="2"/>
      <c r="U84" s="2"/>
      <c r="V84" s="2"/>
      <c r="W84" s="2"/>
      <c r="X84" s="2"/>
    </row>
    <row r="85" spans="1:2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T85" s="2"/>
      <c r="U85" s="2"/>
      <c r="V85" s="2"/>
      <c r="W85" s="2"/>
      <c r="X85" s="2"/>
    </row>
    <row r="86" spans="1:2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T86" s="2"/>
      <c r="U86" s="2"/>
      <c r="V86" s="2"/>
      <c r="W86" s="2"/>
      <c r="X86" s="2"/>
    </row>
    <row r="87" spans="1:2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T87" s="2"/>
      <c r="U87" s="2"/>
      <c r="V87" s="2"/>
      <c r="W87" s="2"/>
      <c r="X87" s="2"/>
    </row>
    <row r="88" spans="1:2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T88" s="2"/>
      <c r="U88" s="2"/>
      <c r="V88" s="2"/>
      <c r="W88" s="2"/>
      <c r="X88" s="2"/>
    </row>
    <row r="89" spans="1:2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T89" s="2"/>
      <c r="U89" s="2"/>
      <c r="V89" s="2"/>
      <c r="W89" s="2"/>
      <c r="X89" s="2"/>
    </row>
    <row r="90" spans="1:2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T90" s="2"/>
      <c r="U90" s="2"/>
      <c r="V90" s="2"/>
      <c r="W90" s="2"/>
      <c r="X90" s="2"/>
    </row>
    <row r="91" spans="1:2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T91" s="2"/>
      <c r="U91" s="2"/>
      <c r="V91" s="2"/>
      <c r="W91" s="2"/>
      <c r="X91" s="2"/>
    </row>
    <row r="92" spans="1:2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T92" s="2"/>
      <c r="U92" s="2"/>
      <c r="V92" s="2"/>
      <c r="W92" s="2"/>
      <c r="X92" s="2"/>
    </row>
    <row r="93" spans="1:2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T93" s="2"/>
      <c r="U93" s="2"/>
      <c r="V93" s="2"/>
      <c r="W93" s="2"/>
      <c r="X93" s="2"/>
    </row>
    <row r="94" spans="1:2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T94" s="2"/>
      <c r="U94" s="2"/>
      <c r="V94" s="2"/>
      <c r="W94" s="2"/>
      <c r="X94" s="2"/>
    </row>
    <row r="95" spans="1:2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T95" s="2"/>
      <c r="U95" s="2"/>
      <c r="V95" s="2"/>
      <c r="W95" s="2"/>
      <c r="X95" s="2"/>
    </row>
    <row r="96" spans="1:2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T96" s="2"/>
      <c r="U96" s="2"/>
      <c r="V96" s="2"/>
      <c r="W96" s="2"/>
      <c r="X96" s="2"/>
    </row>
    <row r="97" spans="1:2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T97" s="2"/>
      <c r="U97" s="2"/>
      <c r="V97" s="2"/>
      <c r="W97" s="2"/>
      <c r="X97" s="2"/>
    </row>
    <row r="98" spans="1:2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T98" s="2"/>
      <c r="U98" s="2"/>
      <c r="V98" s="2"/>
      <c r="W98" s="2"/>
      <c r="X98" s="2"/>
    </row>
    <row r="99" spans="1:2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T99" s="2"/>
      <c r="U99" s="2"/>
      <c r="V99" s="2"/>
      <c r="W99" s="2"/>
      <c r="X99" s="2"/>
    </row>
    <row r="100" spans="1:2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T100" s="2"/>
      <c r="U100" s="2"/>
      <c r="V100" s="2"/>
      <c r="W100" s="2"/>
      <c r="X100" s="2"/>
    </row>
    <row r="101" spans="1:2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T101" s="2"/>
      <c r="U101" s="2"/>
      <c r="V101" s="2"/>
      <c r="W101" s="2"/>
      <c r="X101" s="2"/>
    </row>
    <row r="102" spans="1:2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T102" s="2"/>
      <c r="U102" s="2"/>
      <c r="V102" s="2"/>
      <c r="W102" s="2"/>
      <c r="X102" s="2"/>
    </row>
    <row r="103" spans="1:2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T103" s="2"/>
      <c r="U103" s="2"/>
      <c r="V103" s="2"/>
      <c r="W103" s="2"/>
      <c r="X103" s="2"/>
    </row>
    <row r="104" spans="1:2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T104" s="2"/>
      <c r="U104" s="2"/>
      <c r="V104" s="2"/>
      <c r="W104" s="2"/>
      <c r="X104" s="2"/>
    </row>
    <row r="105" spans="1:2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T105" s="2"/>
      <c r="U105" s="2"/>
      <c r="V105" s="2"/>
      <c r="W105" s="2"/>
      <c r="X105" s="2"/>
    </row>
    <row r="106" spans="1:2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T106" s="2"/>
      <c r="U106" s="2"/>
      <c r="V106" s="2"/>
      <c r="W106" s="2"/>
      <c r="X106" s="2"/>
    </row>
    <row r="107" spans="1:2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T107" s="2"/>
      <c r="U107" s="2"/>
      <c r="V107" s="2"/>
      <c r="W107" s="2"/>
      <c r="X107" s="2"/>
    </row>
    <row r="108" spans="1:2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T108" s="2"/>
      <c r="U108" s="2"/>
      <c r="V108" s="2"/>
      <c r="W108" s="2"/>
      <c r="X108" s="2"/>
    </row>
    <row r="109" spans="1:2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T109" s="2"/>
      <c r="U109" s="2"/>
      <c r="V109" s="2"/>
      <c r="W109" s="2"/>
      <c r="X109" s="2"/>
    </row>
    <row r="110" spans="1:2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T110" s="2"/>
      <c r="U110" s="2"/>
      <c r="V110" s="2"/>
      <c r="W110" s="2"/>
      <c r="X110" s="2"/>
    </row>
    <row r="111" spans="1:2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T111" s="2"/>
      <c r="U111" s="2"/>
      <c r="V111" s="2"/>
      <c r="W111" s="2"/>
      <c r="X111" s="2"/>
    </row>
    <row r="112" spans="1:2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T112" s="2"/>
      <c r="U112" s="2"/>
      <c r="V112" s="2"/>
      <c r="W112" s="2"/>
      <c r="X112" s="2"/>
    </row>
    <row r="113" spans="1:2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T113" s="2"/>
      <c r="U113" s="2"/>
      <c r="V113" s="2"/>
      <c r="W113" s="2"/>
      <c r="X113" s="2"/>
    </row>
    <row r="114" spans="1:2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T114" s="2"/>
      <c r="U114" s="2"/>
      <c r="V114" s="2"/>
      <c r="W114" s="2"/>
      <c r="X114" s="2"/>
    </row>
    <row r="115" spans="1:2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T115" s="2"/>
      <c r="U115" s="2"/>
      <c r="V115" s="2"/>
      <c r="W115" s="2"/>
      <c r="X115" s="2"/>
    </row>
    <row r="116" spans="1:2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T116" s="2"/>
      <c r="U116" s="2"/>
      <c r="V116" s="2"/>
      <c r="W116" s="2"/>
      <c r="X116" s="2"/>
    </row>
    <row r="117" spans="1:2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T117" s="2"/>
      <c r="U117" s="2"/>
      <c r="V117" s="2"/>
      <c r="W117" s="2"/>
      <c r="X117" s="2"/>
    </row>
    <row r="118" spans="1:2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T118" s="2"/>
      <c r="U118" s="2"/>
      <c r="V118" s="2"/>
      <c r="W118" s="2"/>
      <c r="X118" s="2"/>
    </row>
    <row r="119" spans="1:2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T119" s="2"/>
      <c r="U119" s="2"/>
      <c r="V119" s="2"/>
      <c r="W119" s="2"/>
      <c r="X119" s="2"/>
    </row>
    <row r="120" spans="1:2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T120" s="2"/>
      <c r="U120" s="2"/>
      <c r="V120" s="2"/>
      <c r="W120" s="2"/>
      <c r="X120" s="2"/>
    </row>
    <row r="121" spans="1:2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T121" s="2"/>
      <c r="U121" s="2"/>
      <c r="V121" s="2"/>
      <c r="W121" s="2"/>
      <c r="X121" s="2"/>
    </row>
    <row r="122" spans="1:2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T122" s="2"/>
      <c r="U122" s="2"/>
      <c r="V122" s="2"/>
      <c r="W122" s="2"/>
      <c r="X122" s="2"/>
    </row>
    <row r="123" spans="1:2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T123" s="2"/>
      <c r="U123" s="2"/>
      <c r="V123" s="2"/>
      <c r="W123" s="2"/>
      <c r="X123" s="2"/>
    </row>
    <row r="124" spans="1:2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T124" s="2"/>
      <c r="U124" s="2"/>
      <c r="V124" s="2"/>
      <c r="W124" s="2"/>
      <c r="X124" s="2"/>
    </row>
    <row r="125" spans="1:2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T125" s="2"/>
      <c r="U125" s="2"/>
      <c r="V125" s="2"/>
      <c r="W125" s="2"/>
      <c r="X125" s="2"/>
    </row>
    <row r="126" spans="1:2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T126" s="2"/>
      <c r="U126" s="2"/>
      <c r="V126" s="2"/>
      <c r="W126" s="2"/>
      <c r="X126" s="2"/>
    </row>
    <row r="127" spans="1:2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T127" s="2"/>
      <c r="U127" s="2"/>
      <c r="V127" s="2"/>
      <c r="W127" s="2"/>
      <c r="X127" s="2"/>
    </row>
    <row r="128" spans="1:2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T128" s="2"/>
      <c r="U128" s="2"/>
      <c r="V128" s="2"/>
      <c r="W128" s="2"/>
      <c r="X128" s="2"/>
    </row>
    <row r="129" spans="1:2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T129" s="2"/>
      <c r="U129" s="2"/>
      <c r="V129" s="2"/>
      <c r="W129" s="2"/>
      <c r="X129" s="2"/>
    </row>
    <row r="130" spans="1:2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T130" s="2"/>
      <c r="U130" s="2"/>
      <c r="V130" s="2"/>
      <c r="W130" s="2"/>
      <c r="X130" s="2"/>
    </row>
    <row r="131" spans="1:2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T131" s="2"/>
      <c r="U131" s="2"/>
      <c r="V131" s="2"/>
      <c r="W131" s="2"/>
      <c r="X131" s="2"/>
    </row>
    <row r="132" spans="1:2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T132" s="2"/>
      <c r="U132" s="2"/>
      <c r="V132" s="2"/>
      <c r="W132" s="2"/>
      <c r="X132" s="2"/>
    </row>
    <row r="133" spans="1:2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T133" s="2"/>
      <c r="U133" s="2"/>
      <c r="V133" s="2"/>
      <c r="W133" s="2"/>
      <c r="X133" s="2"/>
    </row>
    <row r="134" spans="1:2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T134" s="2"/>
      <c r="U134" s="2"/>
      <c r="V134" s="2"/>
      <c r="W134" s="2"/>
      <c r="X134" s="2"/>
    </row>
    <row r="135" spans="1:2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T135" s="2"/>
      <c r="U135" s="2"/>
      <c r="V135" s="2"/>
      <c r="W135" s="2"/>
      <c r="X135" s="2"/>
    </row>
    <row r="136" spans="1:2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T136" s="2"/>
      <c r="U136" s="2"/>
      <c r="V136" s="2"/>
      <c r="W136" s="2"/>
      <c r="X136" s="2"/>
    </row>
    <row r="137" spans="1:2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T137" s="2"/>
      <c r="U137" s="2"/>
      <c r="V137" s="2"/>
      <c r="W137" s="2"/>
      <c r="X137" s="2"/>
    </row>
    <row r="138" spans="1:2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T138" s="2"/>
      <c r="U138" s="2"/>
      <c r="V138" s="2"/>
      <c r="W138" s="2"/>
      <c r="X138" s="2"/>
    </row>
    <row r="139" spans="1:2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T139" s="2"/>
      <c r="U139" s="2"/>
      <c r="V139" s="2"/>
      <c r="W139" s="2"/>
      <c r="X139" s="2"/>
    </row>
    <row r="140" spans="1:2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T140" s="2"/>
      <c r="U140" s="2"/>
      <c r="V140" s="2"/>
      <c r="W140" s="2"/>
      <c r="X140" s="2"/>
    </row>
    <row r="141" spans="1:2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T141" s="2"/>
      <c r="U141" s="2"/>
      <c r="V141" s="2"/>
      <c r="W141" s="2"/>
      <c r="X141" s="2"/>
    </row>
    <row r="142" spans="1:2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T142" s="2"/>
      <c r="U142" s="2"/>
      <c r="V142" s="2"/>
      <c r="W142" s="2"/>
      <c r="X142" s="2"/>
    </row>
    <row r="143" spans="1:2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T143" s="2"/>
      <c r="U143" s="2"/>
      <c r="V143" s="2"/>
      <c r="W143" s="2"/>
      <c r="X143" s="2"/>
    </row>
    <row r="144" spans="1:2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T144" s="2"/>
      <c r="U144" s="2"/>
      <c r="V144" s="2"/>
      <c r="W144" s="2"/>
      <c r="X144" s="2"/>
    </row>
    <row r="145" spans="1:2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T145" s="2"/>
      <c r="U145" s="2"/>
      <c r="V145" s="2"/>
      <c r="W145" s="2"/>
      <c r="X145" s="2"/>
    </row>
    <row r="146" spans="1:2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T146" s="2"/>
      <c r="U146" s="2"/>
      <c r="V146" s="2"/>
      <c r="W146" s="2"/>
      <c r="X146" s="2"/>
    </row>
    <row r="147" spans="1:2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T147" s="2"/>
      <c r="U147" s="2"/>
      <c r="V147" s="2"/>
      <c r="W147" s="2"/>
      <c r="X147" s="2"/>
    </row>
    <row r="148" spans="1:2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T148" s="2"/>
      <c r="U148" s="2"/>
      <c r="V148" s="2"/>
      <c r="W148" s="2"/>
      <c r="X148" s="2"/>
    </row>
    <row r="149" spans="1:2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T149" s="2"/>
      <c r="U149" s="2"/>
      <c r="V149" s="2"/>
      <c r="W149" s="2"/>
      <c r="X149" s="2"/>
    </row>
  </sheetData>
  <mergeCells count="1">
    <mergeCell ref="E4:F5"/>
  </mergeCells>
  <printOptions horizontalCentered="1"/>
  <pageMargins left="0.19685039370078741" right="0.15748031496062992" top="0.35433070866141736" bottom="0.78740157480314965" header="0.51181102362204722" footer="0.51181102362204722"/>
  <pageSetup paperSize="5" scale="9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="124" zoomScaleNormal="124" workbookViewId="0">
      <selection activeCell="B61" sqref="B61"/>
    </sheetView>
  </sheetViews>
  <sheetFormatPr baseColWidth="10" defaultRowHeight="12.75" x14ac:dyDescent="0.2"/>
  <cols>
    <col min="1" max="1" width="2.7109375" customWidth="1"/>
    <col min="2" max="2" width="51" customWidth="1"/>
    <col min="3" max="3" width="23.5703125" bestFit="1" customWidth="1"/>
    <col min="4" max="4" width="20.140625" customWidth="1"/>
    <col min="5" max="5" width="18.85546875" customWidth="1"/>
    <col min="6" max="6" width="16.140625" customWidth="1"/>
    <col min="7" max="7" width="17.28515625" bestFit="1" customWidth="1"/>
    <col min="8" max="8" width="16.140625" bestFit="1" customWidth="1"/>
    <col min="9" max="11" width="13.7109375" customWidth="1"/>
  </cols>
  <sheetData>
    <row r="1" spans="1:11" ht="18" x14ac:dyDescent="0.25">
      <c r="A1" s="1"/>
      <c r="B1" s="17"/>
      <c r="C1" s="17"/>
      <c r="D1" s="17"/>
      <c r="E1" s="17"/>
      <c r="F1" s="18"/>
      <c r="G1" s="2"/>
      <c r="H1" s="2"/>
      <c r="I1" s="2"/>
      <c r="J1" s="2"/>
      <c r="K1" s="2"/>
    </row>
    <row r="2" spans="1:11" x14ac:dyDescent="0.2">
      <c r="A2" s="1"/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ht="15.75" x14ac:dyDescent="0.25">
      <c r="A3" s="1"/>
      <c r="B3" s="19" t="s">
        <v>33</v>
      </c>
      <c r="C3" s="1"/>
      <c r="D3" s="1"/>
      <c r="E3" s="1"/>
      <c r="F3" s="1"/>
      <c r="G3" s="2"/>
      <c r="H3" s="2"/>
      <c r="I3" s="2"/>
      <c r="J3" s="2"/>
      <c r="K3" s="2"/>
    </row>
    <row r="4" spans="1:11" x14ac:dyDescent="0.2">
      <c r="A4" s="1"/>
      <c r="B4" s="38"/>
      <c r="C4" s="39" t="s">
        <v>113</v>
      </c>
      <c r="D4" s="160" t="s">
        <v>125</v>
      </c>
      <c r="E4" s="39" t="s">
        <v>116</v>
      </c>
      <c r="F4" s="1"/>
      <c r="G4" s="2"/>
      <c r="H4" s="2"/>
      <c r="I4" s="2"/>
      <c r="J4" s="2"/>
      <c r="K4" s="2"/>
    </row>
    <row r="5" spans="1:11" x14ac:dyDescent="0.2">
      <c r="A5" s="1"/>
      <c r="B5" s="40" t="s">
        <v>112</v>
      </c>
      <c r="C5" s="205">
        <v>9.2495045114258434E-2</v>
      </c>
      <c r="D5" s="207">
        <v>7.4060965648998764E-2</v>
      </c>
      <c r="E5" s="209">
        <v>0.14812193129799753</v>
      </c>
      <c r="F5" s="1"/>
      <c r="G5" s="103"/>
      <c r="H5" s="2"/>
      <c r="I5" s="2"/>
      <c r="J5" s="2"/>
      <c r="K5" s="2"/>
    </row>
    <row r="6" spans="1:11" x14ac:dyDescent="0.2">
      <c r="A6" s="1"/>
      <c r="B6" s="159" t="s">
        <v>34</v>
      </c>
      <c r="C6" s="206"/>
      <c r="D6" s="208"/>
      <c r="E6" s="210"/>
      <c r="F6" s="1"/>
      <c r="G6" s="2"/>
      <c r="H6" s="2"/>
      <c r="I6" s="2"/>
      <c r="J6" s="2"/>
      <c r="K6" s="2"/>
    </row>
    <row r="7" spans="1:11" x14ac:dyDescent="0.2">
      <c r="A7" s="1"/>
      <c r="B7" s="1"/>
      <c r="C7" s="1"/>
      <c r="D7" s="1"/>
      <c r="E7" s="1"/>
      <c r="F7" s="1"/>
      <c r="G7" s="2"/>
      <c r="H7" s="2"/>
      <c r="I7" s="2"/>
      <c r="J7" s="2"/>
      <c r="K7" s="2"/>
    </row>
    <row r="8" spans="1:11" hidden="1" x14ac:dyDescent="0.2">
      <c r="A8" s="183"/>
      <c r="B8" s="183"/>
      <c r="C8" s="183" t="s">
        <v>7</v>
      </c>
      <c r="D8" s="183"/>
      <c r="E8" s="183"/>
      <c r="F8" s="184"/>
      <c r="G8" s="183"/>
      <c r="H8" s="2"/>
      <c r="I8" s="2"/>
      <c r="J8" s="2"/>
      <c r="K8" s="2"/>
    </row>
    <row r="9" spans="1:11" hidden="1" x14ac:dyDescent="0.2">
      <c r="A9" s="183"/>
      <c r="B9" s="183"/>
      <c r="C9" s="183"/>
      <c r="D9" s="183"/>
      <c r="E9" s="183"/>
      <c r="F9" s="184"/>
      <c r="G9" s="183" t="s">
        <v>7</v>
      </c>
      <c r="H9" s="2"/>
      <c r="I9" s="2"/>
      <c r="J9" s="2"/>
      <c r="K9" s="2"/>
    </row>
    <row r="10" spans="1:11" ht="13.5" hidden="1" thickBot="1" x14ac:dyDescent="0.25">
      <c r="A10" s="183"/>
      <c r="B10" s="183"/>
      <c r="C10" s="183"/>
      <c r="D10" s="183"/>
      <c r="E10" s="183"/>
      <c r="F10" s="184"/>
      <c r="G10" s="183"/>
      <c r="H10" s="2"/>
      <c r="I10" s="2"/>
      <c r="J10" s="2"/>
      <c r="K10" s="2"/>
    </row>
    <row r="11" spans="1:11" hidden="1" x14ac:dyDescent="0.2">
      <c r="A11" s="2"/>
      <c r="B11" s="20"/>
      <c r="C11" s="21" t="s">
        <v>18</v>
      </c>
      <c r="D11" s="22"/>
      <c r="E11" s="23"/>
      <c r="F11" s="24" t="s">
        <v>19</v>
      </c>
      <c r="G11" s="2"/>
      <c r="H11" s="2"/>
      <c r="I11" s="2"/>
      <c r="J11" s="2"/>
      <c r="K11" s="2"/>
    </row>
    <row r="12" spans="1:11" ht="13.5" hidden="1" thickBot="1" x14ac:dyDescent="0.25">
      <c r="A12" s="2"/>
      <c r="B12" s="25" t="s">
        <v>20</v>
      </c>
      <c r="C12" s="26" t="s">
        <v>21</v>
      </c>
      <c r="D12" s="27" t="s">
        <v>22</v>
      </c>
      <c r="E12" s="28" t="s">
        <v>23</v>
      </c>
      <c r="F12" s="25" t="s">
        <v>24</v>
      </c>
      <c r="G12" s="2"/>
      <c r="H12" s="2"/>
      <c r="I12" s="2"/>
      <c r="J12" s="2"/>
      <c r="K12" s="2"/>
    </row>
    <row r="13" spans="1:11" ht="13.5" hidden="1" thickBot="1" x14ac:dyDescent="0.25">
      <c r="A13" s="2"/>
      <c r="B13" s="29" t="s">
        <v>7</v>
      </c>
      <c r="C13" s="187">
        <v>44926</v>
      </c>
      <c r="D13" s="30" t="s">
        <v>25</v>
      </c>
      <c r="E13" s="31" t="s">
        <v>26</v>
      </c>
      <c r="F13" s="187">
        <v>45107</v>
      </c>
      <c r="G13" s="2"/>
      <c r="H13" s="2"/>
      <c r="I13" s="2"/>
      <c r="J13" s="2"/>
      <c r="K13" s="2"/>
    </row>
    <row r="14" spans="1:11" hidden="1" x14ac:dyDescent="0.2">
      <c r="A14" s="2"/>
      <c r="B14" s="32" t="s">
        <v>27</v>
      </c>
      <c r="C14" s="58">
        <v>115000000000</v>
      </c>
      <c r="D14" s="171">
        <v>10126100000</v>
      </c>
      <c r="E14" s="172">
        <v>0</v>
      </c>
      <c r="F14" s="152">
        <v>125126100000</v>
      </c>
      <c r="G14" s="42">
        <f>C14+D14-E14</f>
        <v>125126100000</v>
      </c>
      <c r="H14" s="42">
        <f>F14-G14</f>
        <v>0</v>
      </c>
      <c r="I14" s="2"/>
      <c r="J14" s="2"/>
      <c r="K14" s="2"/>
    </row>
    <row r="15" spans="1:11" hidden="1" x14ac:dyDescent="0.2">
      <c r="A15" s="2"/>
      <c r="B15" s="62" t="s">
        <v>84</v>
      </c>
      <c r="C15" s="63">
        <v>0</v>
      </c>
      <c r="D15" s="171">
        <v>10126188858</v>
      </c>
      <c r="E15" s="171">
        <v>10126100000</v>
      </c>
      <c r="F15" s="152">
        <v>88858</v>
      </c>
      <c r="G15" s="42">
        <f t="shared" ref="G15:G19" si="0">C15+D15-E15</f>
        <v>88858</v>
      </c>
      <c r="H15" s="42">
        <f t="shared" ref="H15:H17" si="1">F15-G15</f>
        <v>0</v>
      </c>
      <c r="I15" s="2"/>
      <c r="J15" s="2"/>
      <c r="K15" s="2"/>
    </row>
    <row r="16" spans="1:11" hidden="1" x14ac:dyDescent="0.2">
      <c r="A16" s="2"/>
      <c r="B16" s="33" t="s">
        <v>28</v>
      </c>
      <c r="C16" s="59">
        <v>7460866322</v>
      </c>
      <c r="D16" s="173">
        <v>0</v>
      </c>
      <c r="E16" s="173">
        <v>0</v>
      </c>
      <c r="F16" s="152">
        <v>7460866322</v>
      </c>
      <c r="G16" s="42">
        <f t="shared" si="0"/>
        <v>7460866322</v>
      </c>
      <c r="H16" s="42">
        <f>F16-G16</f>
        <v>0</v>
      </c>
      <c r="I16" s="2"/>
      <c r="J16" s="2"/>
      <c r="K16" s="2"/>
    </row>
    <row r="17" spans="1:11" hidden="1" x14ac:dyDescent="0.2">
      <c r="A17" s="2"/>
      <c r="B17" s="33" t="s">
        <v>29</v>
      </c>
      <c r="C17" s="59">
        <v>45450447055</v>
      </c>
      <c r="D17" s="173">
        <v>3106192901</v>
      </c>
      <c r="E17" s="173">
        <v>0</v>
      </c>
      <c r="F17" s="152">
        <v>48556639956</v>
      </c>
      <c r="G17" s="42">
        <f t="shared" si="0"/>
        <v>48556639956</v>
      </c>
      <c r="H17" s="42">
        <f t="shared" si="1"/>
        <v>0</v>
      </c>
      <c r="I17" s="2"/>
      <c r="J17" s="2"/>
      <c r="K17" s="2"/>
    </row>
    <row r="18" spans="1:11" hidden="1" x14ac:dyDescent="0.2">
      <c r="A18" s="2"/>
      <c r="B18" s="33" t="s">
        <v>30</v>
      </c>
      <c r="C18" s="173">
        <v>0</v>
      </c>
      <c r="D18" s="43">
        <v>15530964506</v>
      </c>
      <c r="E18" s="174">
        <v>15530964506</v>
      </c>
      <c r="F18" s="152">
        <v>0</v>
      </c>
      <c r="G18" s="42">
        <f t="shared" si="0"/>
        <v>0</v>
      </c>
      <c r="H18" s="42">
        <f>F18-G18</f>
        <v>0</v>
      </c>
      <c r="I18" s="2"/>
      <c r="J18" s="2"/>
      <c r="K18" s="2"/>
    </row>
    <row r="19" spans="1:11" ht="13.5" hidden="1" thickBot="1" x14ac:dyDescent="0.25">
      <c r="A19" s="2"/>
      <c r="B19" s="35" t="s">
        <v>31</v>
      </c>
      <c r="C19" s="163">
        <v>15530964506</v>
      </c>
      <c r="D19" s="175">
        <v>8073812630</v>
      </c>
      <c r="E19" s="43">
        <v>15530964506</v>
      </c>
      <c r="F19" s="176">
        <v>13415676983</v>
      </c>
      <c r="G19" s="42">
        <f t="shared" si="0"/>
        <v>8073812630</v>
      </c>
      <c r="H19" s="42">
        <f>F19-G19</f>
        <v>5341864353</v>
      </c>
      <c r="I19" s="2"/>
      <c r="J19" s="2"/>
      <c r="K19" s="2"/>
    </row>
    <row r="20" spans="1:11" ht="13.5" hidden="1" thickBot="1" x14ac:dyDescent="0.25">
      <c r="A20" s="2"/>
      <c r="B20" s="36" t="s">
        <v>32</v>
      </c>
      <c r="C20" s="44">
        <v>183442277883</v>
      </c>
      <c r="D20" s="44">
        <v>46963258895</v>
      </c>
      <c r="E20" s="44">
        <v>41188029012</v>
      </c>
      <c r="F20" s="44">
        <v>194559372119</v>
      </c>
      <c r="G20" s="2"/>
      <c r="H20" s="2"/>
      <c r="I20" s="2"/>
      <c r="J20" s="2"/>
      <c r="K20" s="2"/>
    </row>
    <row r="21" spans="1:11" ht="13.5" hidden="1" thickBot="1" x14ac:dyDescent="0.25">
      <c r="A21" s="2"/>
      <c r="B21" s="2"/>
      <c r="C21" s="2"/>
      <c r="D21" s="2"/>
      <c r="E21" s="2"/>
      <c r="G21" s="2"/>
      <c r="H21" s="2"/>
      <c r="I21" s="2"/>
      <c r="J21" s="2"/>
      <c r="K21" s="2"/>
    </row>
    <row r="22" spans="1:11" ht="13.5" hidden="1" thickBot="1" x14ac:dyDescent="0.25">
      <c r="A22" s="2"/>
      <c r="B22" s="2"/>
      <c r="C22" s="49">
        <v>183442277883</v>
      </c>
      <c r="D22" s="2"/>
      <c r="E22" s="2"/>
      <c r="F22" s="49">
        <f>+F20</f>
        <v>194559372119</v>
      </c>
      <c r="G22" s="2"/>
      <c r="H22" s="42" t="e">
        <f>F20-'estado de resultados'!#REF!</f>
        <v>#REF!</v>
      </c>
      <c r="I22" s="2"/>
      <c r="J22" s="2"/>
      <c r="K22" s="2"/>
    </row>
    <row r="23" spans="1:11" hidden="1" x14ac:dyDescent="0.2">
      <c r="A23" s="2"/>
      <c r="B23" s="50" t="s">
        <v>72</v>
      </c>
      <c r="C23" s="51">
        <v>-15530964506</v>
      </c>
      <c r="D23" s="2"/>
      <c r="E23" s="50" t="s">
        <v>72</v>
      </c>
      <c r="F23" s="51">
        <f>-F19</f>
        <v>-13415676983</v>
      </c>
      <c r="G23" s="2"/>
      <c r="H23" s="42"/>
      <c r="I23" s="2"/>
      <c r="J23" s="2"/>
      <c r="K23" s="2"/>
    </row>
    <row r="24" spans="1:11" hidden="1" x14ac:dyDescent="0.2">
      <c r="A24" s="2"/>
      <c r="B24" s="2"/>
      <c r="C24" s="52">
        <v>167911313377</v>
      </c>
      <c r="D24" s="2"/>
      <c r="E24" s="2"/>
      <c r="F24" s="52">
        <f>SUM(F22:F23)</f>
        <v>181143695136</v>
      </c>
      <c r="G24" s="2"/>
      <c r="H24" s="2"/>
      <c r="I24" s="2"/>
      <c r="J24" s="2"/>
      <c r="K24" s="2"/>
    </row>
    <row r="25" spans="1:11" hidden="1" x14ac:dyDescent="0.2">
      <c r="A25" s="2"/>
      <c r="B25" s="2"/>
      <c r="C25" s="53"/>
      <c r="D25" s="2"/>
      <c r="E25" s="2"/>
      <c r="F25" s="53"/>
      <c r="G25" s="2"/>
      <c r="H25" s="2"/>
      <c r="I25" s="2"/>
      <c r="J25" s="2"/>
      <c r="K25" s="2"/>
    </row>
    <row r="26" spans="1:11" hidden="1" x14ac:dyDescent="0.2">
      <c r="A26" s="2"/>
      <c r="B26" s="2"/>
      <c r="C26" s="54">
        <v>15530964506</v>
      </c>
      <c r="D26" s="2"/>
      <c r="E26" s="2"/>
      <c r="F26" s="54">
        <f>-F23</f>
        <v>13415676983</v>
      </c>
      <c r="G26" s="2"/>
      <c r="H26" s="2"/>
      <c r="I26" s="2"/>
      <c r="J26" s="2"/>
      <c r="K26" s="2"/>
    </row>
    <row r="27" spans="1:11" hidden="1" x14ac:dyDescent="0.2">
      <c r="A27" s="2"/>
      <c r="B27" s="50" t="s">
        <v>73</v>
      </c>
      <c r="C27" s="55">
        <v>167911313377</v>
      </c>
      <c r="D27" s="42"/>
      <c r="E27" s="50" t="s">
        <v>73</v>
      </c>
      <c r="F27" s="55">
        <f>+F24</f>
        <v>181143695136</v>
      </c>
      <c r="G27" s="2"/>
      <c r="H27" s="2"/>
      <c r="I27" s="2"/>
      <c r="J27" s="2"/>
      <c r="K27" s="2"/>
    </row>
    <row r="28" spans="1:11" hidden="1" x14ac:dyDescent="0.2">
      <c r="A28" s="2"/>
      <c r="B28" s="2"/>
      <c r="C28" s="56">
        <v>9.2495045114258434E-2</v>
      </c>
      <c r="D28" s="2"/>
      <c r="E28" s="2"/>
      <c r="F28" s="56">
        <f>+F26/F27</f>
        <v>7.4060965648998764E-2</v>
      </c>
      <c r="G28" s="2"/>
      <c r="H28" s="2"/>
      <c r="I28" s="2"/>
      <c r="J28" s="2"/>
      <c r="K28" s="2"/>
    </row>
    <row r="29" spans="1:11" hidden="1" x14ac:dyDescent="0.2">
      <c r="A29" s="2"/>
      <c r="B29" s="2"/>
      <c r="C29" s="2"/>
      <c r="D29" s="2"/>
      <c r="E29" s="2"/>
      <c r="F29" s="57"/>
      <c r="G29" s="2"/>
      <c r="H29" s="2"/>
      <c r="I29" s="2"/>
      <c r="J29" s="2"/>
      <c r="K29" s="2"/>
    </row>
    <row r="30" spans="1:11" hidden="1" x14ac:dyDescent="0.2">
      <c r="A30" s="2"/>
      <c r="B30" s="2"/>
      <c r="C30" s="2"/>
      <c r="D30" s="2"/>
      <c r="E30" s="2"/>
      <c r="F30" s="56">
        <f>+F28</f>
        <v>7.4060965648998764E-2</v>
      </c>
      <c r="G30" s="170"/>
      <c r="H30" s="2"/>
      <c r="I30" s="2"/>
      <c r="J30" s="2"/>
      <c r="K30" s="2"/>
    </row>
    <row r="31" spans="1:11" hidden="1" x14ac:dyDescent="0.2">
      <c r="A31" s="2"/>
      <c r="B31" s="2"/>
      <c r="C31" s="2"/>
      <c r="D31" s="2"/>
      <c r="E31" s="2"/>
      <c r="F31" s="56">
        <f>+F30/6</f>
        <v>1.2343494274833127E-2</v>
      </c>
      <c r="G31" s="2"/>
      <c r="H31" s="2"/>
      <c r="I31" s="2"/>
      <c r="J31" s="2"/>
      <c r="K31" s="2"/>
    </row>
    <row r="32" spans="1:11" hidden="1" x14ac:dyDescent="0.2">
      <c r="A32" s="2"/>
      <c r="B32" s="2"/>
      <c r="C32" s="2"/>
      <c r="D32" s="2"/>
      <c r="E32" s="2"/>
      <c r="F32" s="56">
        <f>+F31*12</f>
        <v>0.14812193129799753</v>
      </c>
      <c r="G32" s="2"/>
      <c r="H32" s="2"/>
      <c r="I32" s="2"/>
      <c r="J32" s="2"/>
      <c r="K32" s="2"/>
    </row>
    <row r="33" spans="1:11" hidden="1" x14ac:dyDescent="0.2">
      <c r="A33" s="2"/>
      <c r="B33" s="2"/>
      <c r="C33" s="2"/>
      <c r="D33" s="2"/>
      <c r="E33" s="2"/>
      <c r="G33" s="2"/>
      <c r="H33" s="2"/>
      <c r="I33" s="2"/>
      <c r="J33" s="2"/>
      <c r="K33" s="2"/>
    </row>
    <row r="34" spans="1:11" hidden="1" x14ac:dyDescent="0.2">
      <c r="A34" s="2"/>
      <c r="G34" s="2"/>
      <c r="H34" s="2"/>
      <c r="I34" s="2"/>
      <c r="J34" s="2"/>
      <c r="K34" s="2"/>
    </row>
    <row r="35" spans="1:11" hidden="1" x14ac:dyDescent="0.2">
      <c r="A35" s="2"/>
      <c r="B35" s="148">
        <v>44561</v>
      </c>
      <c r="C35" t="s">
        <v>87</v>
      </c>
      <c r="D35" t="s">
        <v>88</v>
      </c>
      <c r="E35" s="102">
        <v>1893906767</v>
      </c>
      <c r="G35" s="2"/>
      <c r="H35" s="177"/>
      <c r="I35" s="2"/>
      <c r="J35" s="2"/>
      <c r="K35" s="2"/>
    </row>
    <row r="36" spans="1:11" hidden="1" x14ac:dyDescent="0.2">
      <c r="A36" s="2"/>
      <c r="B36" s="148">
        <v>44561</v>
      </c>
      <c r="C36" t="s">
        <v>86</v>
      </c>
      <c r="D36" t="s">
        <v>85</v>
      </c>
      <c r="E36" s="102">
        <v>26245303308</v>
      </c>
      <c r="F36" s="182"/>
      <c r="G36" s="2"/>
      <c r="H36" s="2"/>
      <c r="I36" s="2"/>
      <c r="J36" s="2"/>
      <c r="K36" s="2"/>
    </row>
    <row r="37" spans="1:11" hidden="1" x14ac:dyDescent="0.2">
      <c r="A37" s="2"/>
      <c r="B37" s="2"/>
      <c r="C37" s="2"/>
      <c r="D37" s="2"/>
      <c r="E37" s="164">
        <v>28139210075</v>
      </c>
      <c r="G37" s="2"/>
      <c r="H37" s="2"/>
      <c r="I37" s="2"/>
      <c r="J37" s="2"/>
      <c r="K37" s="2"/>
    </row>
    <row r="38" spans="1:11" hidden="1" x14ac:dyDescent="0.2">
      <c r="A38" s="2"/>
      <c r="B38" s="2"/>
      <c r="C38" s="2"/>
      <c r="D38" s="2"/>
      <c r="E38" s="2"/>
      <c r="G38" s="2"/>
      <c r="H38" s="2"/>
      <c r="I38" s="2"/>
      <c r="J38" s="2"/>
      <c r="K38" s="2"/>
    </row>
    <row r="39" spans="1:11" hidden="1" x14ac:dyDescent="0.2">
      <c r="A39" s="2"/>
      <c r="B39" s="148">
        <v>44651</v>
      </c>
      <c r="C39" t="s">
        <v>87</v>
      </c>
      <c r="D39" t="s">
        <v>88</v>
      </c>
      <c r="E39" s="102">
        <v>815352934</v>
      </c>
      <c r="F39" s="182"/>
      <c r="G39" s="2"/>
      <c r="H39" s="2"/>
      <c r="I39" s="2"/>
      <c r="J39" s="2"/>
      <c r="K39" s="2"/>
    </row>
    <row r="40" spans="1:11" hidden="1" x14ac:dyDescent="0.2">
      <c r="A40" s="2"/>
      <c r="B40" s="148">
        <v>44651</v>
      </c>
      <c r="C40" t="s">
        <v>86</v>
      </c>
      <c r="D40" t="s">
        <v>85</v>
      </c>
      <c r="E40" s="102">
        <v>13415676983</v>
      </c>
      <c r="G40" s="2"/>
      <c r="H40" s="2"/>
      <c r="I40" s="2"/>
      <c r="J40" s="2"/>
      <c r="K40" s="2"/>
    </row>
    <row r="41" spans="1:11" hidden="1" x14ac:dyDescent="0.2">
      <c r="A41" s="2"/>
      <c r="B41" s="2"/>
      <c r="C41" s="2"/>
      <c r="D41" s="2"/>
      <c r="E41" s="164">
        <v>14231029917</v>
      </c>
      <c r="G41" s="2"/>
      <c r="H41" s="2"/>
      <c r="I41" s="2"/>
      <c r="J41" s="2"/>
      <c r="K41" s="2"/>
    </row>
    <row r="42" spans="1:11" hidden="1" x14ac:dyDescent="0.2">
      <c r="A42" s="2"/>
      <c r="B42" s="2"/>
      <c r="C42" s="2"/>
      <c r="D42" s="2"/>
      <c r="E42" s="2"/>
      <c r="G42" s="2"/>
      <c r="H42" s="2"/>
      <c r="I42" s="2"/>
      <c r="J42" s="2"/>
      <c r="K42" s="2"/>
    </row>
    <row r="43" spans="1:11" hidden="1" x14ac:dyDescent="0.2">
      <c r="A43" s="2"/>
      <c r="B43" s="2"/>
      <c r="C43" s="2"/>
      <c r="D43" s="2"/>
      <c r="E43" s="2"/>
      <c r="G43" s="2"/>
      <c r="H43" s="2"/>
      <c r="I43" s="2"/>
      <c r="J43" s="2"/>
      <c r="K43" s="2"/>
    </row>
    <row r="44" spans="1:11" hidden="1" x14ac:dyDescent="0.2">
      <c r="A44" s="2"/>
      <c r="B44" s="2"/>
      <c r="C44" s="2"/>
      <c r="D44" s="2"/>
      <c r="E44" s="2"/>
      <c r="G44" s="2"/>
      <c r="H44" s="2"/>
      <c r="I44" s="2"/>
      <c r="J44" s="2"/>
      <c r="K44" s="2"/>
    </row>
    <row r="45" spans="1:11" hidden="1" x14ac:dyDescent="0.2">
      <c r="A45" s="2"/>
      <c r="B45" s="2"/>
      <c r="C45" s="2"/>
      <c r="D45" s="2"/>
      <c r="E45" s="2"/>
      <c r="G45" s="2"/>
      <c r="H45" s="2"/>
      <c r="I45" s="2"/>
      <c r="J45" s="2"/>
      <c r="K45" s="2"/>
    </row>
    <row r="46" spans="1:11" hidden="1" x14ac:dyDescent="0.2">
      <c r="A46" s="2"/>
      <c r="B46" s="2"/>
      <c r="C46" s="2"/>
      <c r="D46" s="2"/>
      <c r="E46" s="177"/>
      <c r="G46" s="2"/>
      <c r="H46" s="2"/>
      <c r="I46" s="2"/>
      <c r="J46" s="2"/>
      <c r="K46" s="2"/>
    </row>
    <row r="47" spans="1:11" hidden="1" x14ac:dyDescent="0.2">
      <c r="A47" s="2"/>
      <c r="B47" s="2"/>
      <c r="C47" s="2"/>
      <c r="D47" s="2"/>
      <c r="E47" s="2"/>
      <c r="G47" s="2"/>
      <c r="H47" s="2"/>
      <c r="I47" s="2"/>
      <c r="J47" s="2"/>
      <c r="K47" s="2"/>
    </row>
    <row r="48" spans="1:11" hidden="1" x14ac:dyDescent="0.2">
      <c r="A48" s="2"/>
      <c r="B48" s="2"/>
      <c r="C48" s="2"/>
      <c r="D48" s="2"/>
      <c r="E48" s="2"/>
      <c r="G48" s="2"/>
      <c r="H48" s="2"/>
      <c r="I48" s="2"/>
      <c r="J48" s="2"/>
      <c r="K48" s="2"/>
    </row>
    <row r="49" spans="1:11" hidden="1" x14ac:dyDescent="0.2">
      <c r="A49" s="2"/>
      <c r="B49" s="2"/>
      <c r="C49" s="2"/>
      <c r="D49" s="2"/>
      <c r="E49" s="2"/>
      <c r="G49" s="2"/>
      <c r="H49" s="2"/>
      <c r="I49" s="2"/>
      <c r="J49" s="2"/>
      <c r="K49" s="2"/>
    </row>
    <row r="50" spans="1:11" hidden="1" x14ac:dyDescent="0.2">
      <c r="A50" s="2"/>
      <c r="B50" s="2"/>
      <c r="C50" s="2"/>
      <c r="D50" s="2"/>
      <c r="E50" s="2"/>
      <c r="G50" s="2"/>
      <c r="H50" s="2"/>
      <c r="I50" s="2"/>
      <c r="J50" s="2"/>
      <c r="K50" s="2"/>
    </row>
    <row r="51" spans="1:11" hidden="1" x14ac:dyDescent="0.2">
      <c r="A51" s="2"/>
      <c r="B51" s="2"/>
      <c r="C51" s="2"/>
      <c r="D51" s="2"/>
      <c r="E51" s="2"/>
      <c r="G51" s="2"/>
      <c r="H51" s="2"/>
      <c r="I51" s="2"/>
      <c r="J51" s="2"/>
      <c r="K51" s="2"/>
    </row>
    <row r="52" spans="1:11" hidden="1" x14ac:dyDescent="0.2">
      <c r="A52" s="2"/>
      <c r="B52" s="2"/>
      <c r="C52" s="2"/>
      <c r="D52" s="2"/>
      <c r="E52" s="2"/>
      <c r="G52" s="2"/>
      <c r="H52" s="2"/>
      <c r="I52" s="2"/>
      <c r="J52" s="2"/>
      <c r="K52" s="2"/>
    </row>
    <row r="53" spans="1:11" hidden="1" x14ac:dyDescent="0.2">
      <c r="A53" s="2"/>
      <c r="B53" s="2"/>
      <c r="C53" s="2"/>
      <c r="D53" s="2"/>
      <c r="E53" s="2"/>
      <c r="G53" s="2"/>
      <c r="H53" s="2"/>
      <c r="I53" s="2"/>
      <c r="J53" s="2"/>
      <c r="K53" s="2"/>
    </row>
    <row r="54" spans="1:11" hidden="1" x14ac:dyDescent="0.2">
      <c r="A54" s="2"/>
      <c r="B54" s="2"/>
      <c r="C54" s="2"/>
      <c r="D54" s="2"/>
      <c r="E54" s="2"/>
      <c r="G54" s="2"/>
      <c r="H54" s="2"/>
      <c r="I54" s="2"/>
      <c r="J54" s="2"/>
      <c r="K54" s="2"/>
    </row>
    <row r="55" spans="1:11" hidden="1" x14ac:dyDescent="0.2">
      <c r="A55" s="2"/>
      <c r="B55" s="2"/>
      <c r="C55" s="2"/>
      <c r="D55" s="2"/>
      <c r="E55" s="2"/>
      <c r="G55" s="2"/>
      <c r="H55" s="2"/>
      <c r="I55" s="2"/>
      <c r="J55" s="2"/>
      <c r="K55" s="2"/>
    </row>
    <row r="56" spans="1:11" hidden="1" x14ac:dyDescent="0.2">
      <c r="A56" s="2"/>
      <c r="B56" s="2"/>
      <c r="C56" s="2"/>
      <c r="D56" s="2"/>
      <c r="E56" s="2"/>
      <c r="G56" s="2"/>
      <c r="H56" s="2"/>
      <c r="I56" s="2"/>
      <c r="J56" s="2"/>
      <c r="K56" s="2"/>
    </row>
    <row r="57" spans="1:11" hidden="1" x14ac:dyDescent="0.2">
      <c r="A57" s="2"/>
      <c r="B57" s="2"/>
      <c r="C57" s="2"/>
      <c r="D57" s="2"/>
      <c r="E57" s="2"/>
      <c r="G57" s="2"/>
      <c r="H57" s="2"/>
      <c r="I57" s="2"/>
      <c r="J57" s="2"/>
      <c r="K57" s="2"/>
    </row>
    <row r="58" spans="1:11" x14ac:dyDescent="0.2">
      <c r="A58" s="2"/>
      <c r="B58" s="2"/>
      <c r="C58" s="2"/>
      <c r="D58" s="2"/>
      <c r="E58" s="2"/>
      <c r="G58" s="2"/>
      <c r="H58" s="2"/>
      <c r="I58" s="2"/>
      <c r="J58" s="2"/>
      <c r="K58" s="2"/>
    </row>
    <row r="59" spans="1:11" x14ac:dyDescent="0.2">
      <c r="A59" s="2"/>
      <c r="B59" s="2"/>
      <c r="C59" s="2"/>
      <c r="D59" s="2"/>
      <c r="E59" s="2"/>
      <c r="G59" s="2"/>
      <c r="H59" s="2"/>
      <c r="I59" s="2"/>
      <c r="J59" s="2"/>
      <c r="K59" s="2"/>
    </row>
    <row r="60" spans="1:11" x14ac:dyDescent="0.2">
      <c r="A60" s="2"/>
      <c r="B60" s="2"/>
      <c r="C60" s="2"/>
      <c r="D60" s="2"/>
      <c r="E60" s="2"/>
      <c r="G60" s="2"/>
      <c r="H60" s="2"/>
      <c r="I60" s="2"/>
      <c r="J60" s="2"/>
      <c r="K60" s="2"/>
    </row>
    <row r="61" spans="1:11" x14ac:dyDescent="0.2">
      <c r="A61" s="2"/>
      <c r="B61" s="2"/>
      <c r="C61" s="2"/>
      <c r="D61" s="2"/>
      <c r="E61" s="2"/>
      <c r="G61" s="2"/>
      <c r="H61" s="2"/>
      <c r="I61" s="2"/>
      <c r="J61" s="2"/>
      <c r="K61" s="2"/>
    </row>
    <row r="62" spans="1:11" x14ac:dyDescent="0.2">
      <c r="A62" s="2"/>
      <c r="B62" s="2"/>
      <c r="C62" s="2"/>
      <c r="D62" s="2"/>
      <c r="E62" s="2"/>
      <c r="G62" s="2"/>
      <c r="H62" s="2"/>
      <c r="I62" s="2"/>
      <c r="J62" s="2"/>
      <c r="K62" s="2"/>
    </row>
    <row r="63" spans="1:11" x14ac:dyDescent="0.2">
      <c r="A63" s="2"/>
      <c r="B63" s="2"/>
      <c r="C63" s="2"/>
      <c r="D63" s="2"/>
      <c r="E63" s="2"/>
      <c r="G63" s="2"/>
      <c r="H63" s="2"/>
      <c r="I63" s="2"/>
      <c r="J63" s="2"/>
      <c r="K63" s="2"/>
    </row>
    <row r="64" spans="1:11" x14ac:dyDescent="0.2">
      <c r="A64" s="2"/>
      <c r="B64" s="2"/>
      <c r="C64" s="2"/>
      <c r="D64" s="2"/>
      <c r="E64" s="2"/>
      <c r="G64" s="2"/>
      <c r="H64" s="2"/>
      <c r="I64" s="2"/>
      <c r="J64" s="2"/>
      <c r="K64" s="2"/>
    </row>
    <row r="65" spans="1:11" x14ac:dyDescent="0.2">
      <c r="A65" s="2"/>
      <c r="B65" s="2"/>
      <c r="C65" s="2"/>
      <c r="D65" s="2"/>
      <c r="E65" s="2"/>
      <c r="G65" s="2"/>
      <c r="H65" s="2"/>
      <c r="I65" s="2"/>
      <c r="J65" s="2"/>
      <c r="K65" s="2"/>
    </row>
    <row r="66" spans="1:11" x14ac:dyDescent="0.2">
      <c r="A66" s="2"/>
      <c r="B66" s="2"/>
      <c r="C66" s="2"/>
      <c r="D66" s="2"/>
      <c r="E66" s="2"/>
      <c r="G66" s="2"/>
      <c r="H66" s="2"/>
      <c r="I66" s="2"/>
      <c r="J66" s="2"/>
      <c r="K66" s="2"/>
    </row>
    <row r="67" spans="1:11" x14ac:dyDescent="0.2">
      <c r="A67" s="2"/>
      <c r="B67" s="2"/>
      <c r="C67" s="2"/>
      <c r="D67" s="2"/>
      <c r="E67" s="2"/>
      <c r="G67" s="2"/>
      <c r="H67" s="2"/>
      <c r="I67" s="2"/>
      <c r="J67" s="2"/>
      <c r="K67" s="2"/>
    </row>
    <row r="68" spans="1:11" x14ac:dyDescent="0.2">
      <c r="A68" s="2"/>
      <c r="B68" s="2"/>
      <c r="C68" s="2"/>
      <c r="D68" s="2"/>
      <c r="E68" s="2"/>
      <c r="G68" s="2"/>
      <c r="H68" s="2"/>
      <c r="I68" s="2"/>
      <c r="J68" s="2"/>
      <c r="K68" s="2"/>
    </row>
    <row r="69" spans="1:11" x14ac:dyDescent="0.2">
      <c r="A69" s="2"/>
      <c r="B69" s="2"/>
      <c r="C69" s="2"/>
      <c r="D69" s="2"/>
      <c r="E69" s="2"/>
      <c r="G69" s="2"/>
      <c r="H69" s="2"/>
      <c r="I69" s="2"/>
      <c r="J69" s="2"/>
      <c r="K69" s="2"/>
    </row>
    <row r="70" spans="1:11" x14ac:dyDescent="0.2">
      <c r="A70" s="2"/>
      <c r="B70" s="2"/>
      <c r="C70" s="2"/>
      <c r="D70" s="2"/>
      <c r="E70" s="2"/>
      <c r="G70" s="2"/>
      <c r="H70" s="2"/>
      <c r="I70" s="2"/>
      <c r="J70" s="2"/>
      <c r="K70" s="2"/>
    </row>
  </sheetData>
  <mergeCells count="3">
    <mergeCell ref="C5:C6"/>
    <mergeCell ref="D5:D6"/>
    <mergeCell ref="E5:E6"/>
  </mergeCells>
  <printOptions horizontalCentered="1"/>
  <pageMargins left="1.1811023622047245" right="0.78740157480314965" top="0.35433070866141736" bottom="0.78740157480314965" header="0.51181102362204722" footer="0.51181102362204722"/>
  <pageSetup paperSize="5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D18"/>
  <sheetViews>
    <sheetView workbookViewId="0">
      <selection activeCell="C17" sqref="C17"/>
    </sheetView>
  </sheetViews>
  <sheetFormatPr baseColWidth="10" defaultRowHeight="12.75" x14ac:dyDescent="0.2"/>
  <cols>
    <col min="1" max="1" width="0.5703125" customWidth="1"/>
    <col min="2" max="2" width="52.85546875" customWidth="1"/>
    <col min="3" max="3" width="37.140625" customWidth="1"/>
    <col min="4" max="4" width="24.7109375" customWidth="1"/>
    <col min="5" max="5" width="19.7109375" customWidth="1"/>
  </cols>
  <sheetData>
    <row r="1" spans="2:4" x14ac:dyDescent="0.2">
      <c r="B1" s="60"/>
      <c r="C1" s="60"/>
      <c r="D1" s="60"/>
    </row>
    <row r="2" spans="2:4" s="60" customFormat="1" ht="14.25" x14ac:dyDescent="0.2">
      <c r="B2" s="179" t="s">
        <v>102</v>
      </c>
      <c r="C2" t="s">
        <v>126</v>
      </c>
      <c r="D2" s="166"/>
    </row>
    <row r="3" spans="2:4" s="60" customFormat="1" ht="14.25" x14ac:dyDescent="0.2">
      <c r="B3" s="179" t="s">
        <v>103</v>
      </c>
      <c r="C3" t="s">
        <v>127</v>
      </c>
      <c r="D3" s="166"/>
    </row>
    <row r="4" spans="2:4" s="60" customFormat="1" ht="14.25" x14ac:dyDescent="0.2">
      <c r="B4" s="179" t="s">
        <v>110</v>
      </c>
      <c r="C4" t="s">
        <v>128</v>
      </c>
      <c r="D4" s="166"/>
    </row>
    <row r="5" spans="2:4" ht="14.25" x14ac:dyDescent="0.2">
      <c r="B5" s="179" t="s">
        <v>104</v>
      </c>
      <c r="C5" s="166" t="s">
        <v>117</v>
      </c>
      <c r="D5" s="166"/>
    </row>
    <row r="6" spans="2:4" ht="14.25" customHeight="1" x14ac:dyDescent="0.2">
      <c r="B6" s="167"/>
      <c r="C6" t="s">
        <v>118</v>
      </c>
      <c r="D6" s="167"/>
    </row>
    <row r="7" spans="2:4" ht="14.25" customHeight="1" x14ac:dyDescent="0.2">
      <c r="B7" s="167"/>
      <c r="C7" t="s">
        <v>119</v>
      </c>
      <c r="D7" s="167"/>
    </row>
    <row r="8" spans="2:4" ht="15" customHeight="1" x14ac:dyDescent="0.2">
      <c r="B8" s="167"/>
      <c r="C8" s="217" t="s">
        <v>130</v>
      </c>
      <c r="D8" s="217"/>
    </row>
    <row r="9" spans="2:4" ht="15" customHeight="1" x14ac:dyDescent="0.2">
      <c r="B9" s="105" t="s">
        <v>68</v>
      </c>
      <c r="C9" s="215" t="s">
        <v>69</v>
      </c>
      <c r="D9" s="216"/>
    </row>
    <row r="10" spans="2:4" ht="15" customHeight="1" x14ac:dyDescent="0.2">
      <c r="B10" s="213" t="s">
        <v>129</v>
      </c>
      <c r="C10" s="105" t="s">
        <v>74</v>
      </c>
      <c r="D10" s="106" t="s">
        <v>75</v>
      </c>
    </row>
    <row r="11" spans="2:4" ht="15" customHeight="1" x14ac:dyDescent="0.2">
      <c r="B11" s="214"/>
      <c r="C11" s="165" t="s">
        <v>111</v>
      </c>
      <c r="D11" s="192" t="s">
        <v>120</v>
      </c>
    </row>
    <row r="12" spans="2:4" ht="14.25" customHeight="1" x14ac:dyDescent="0.2">
      <c r="B12" s="218" t="s">
        <v>76</v>
      </c>
      <c r="C12" s="218"/>
      <c r="D12" s="218"/>
    </row>
    <row r="13" spans="2:4" ht="15" customHeight="1" x14ac:dyDescent="0.2">
      <c r="B13" s="212" t="s">
        <v>77</v>
      </c>
      <c r="C13" s="212"/>
      <c r="D13" s="107"/>
    </row>
    <row r="14" spans="2:4" ht="15" customHeight="1" x14ac:dyDescent="0.2">
      <c r="B14" s="108" t="s">
        <v>70</v>
      </c>
      <c r="C14" s="109"/>
      <c r="D14" s="107"/>
    </row>
    <row r="15" spans="2:4" ht="15" customHeight="1" x14ac:dyDescent="0.2">
      <c r="B15" s="193" t="s">
        <v>131</v>
      </c>
      <c r="C15" s="104"/>
      <c r="D15" s="10"/>
    </row>
    <row r="16" spans="2:4" ht="15" x14ac:dyDescent="0.25">
      <c r="B16" s="110"/>
      <c r="C16" s="60"/>
      <c r="D16" s="60"/>
    </row>
    <row r="18" spans="2:4" ht="14.25" x14ac:dyDescent="0.2">
      <c r="B18" s="211" t="s">
        <v>7</v>
      </c>
      <c r="C18" s="211"/>
      <c r="D18" s="211"/>
    </row>
  </sheetData>
  <mergeCells count="6">
    <mergeCell ref="B18:D18"/>
    <mergeCell ref="B13:C13"/>
    <mergeCell ref="B10:B11"/>
    <mergeCell ref="C9:D9"/>
    <mergeCell ref="C8:D8"/>
    <mergeCell ref="B12:D12"/>
  </mergeCells>
  <hyperlinks>
    <hyperlink ref="B15" r:id="rId1"/>
  </hyperlinks>
  <pageMargins left="0.11811023622047245" right="0" top="0.74803149606299213" bottom="0.74803149606299213" header="0.31496062992125984" footer="0.31496062992125984"/>
  <pageSetup paperSize="300" scale="91" orientation="portrait"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qLRwUw6A04cGj8bjx07qQMwPBPjZ7cqj56CRaitb+o0=</DigestValue>
    </Reference>
    <Reference Type="http://www.w3.org/2000/09/xmldsig#Object" URI="#idOfficeObject">
      <DigestMethod Algorithm="http://www.w3.org/2001/04/xmlenc#sha256"/>
      <DigestValue>hLlE9ilaYASjz+v5oKQ1s5/jMdMPZGRPumbaaaYst+8=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p3m/KeAEuhLv2z/jV/S8UWm0m2hPV3KgBYGB2O60s+k=</DigestValue>
    </Reference>
  </SignedInfo>
  <SignatureValue>hvUEwxZ5ixPIgNMxlwDYHkgpd0zd5Q3D30dtAhOy3T7kUTmhs/LHU6n9bhCpZilkEalOeRf5L05O
OirppsR4Uy1KZHos3knbhRbifLjUMSjY0zxZDo3/SZo897IKstnGsdK7o4J51pirSmK+IJL7sGqR
zqavwe7M7nnh5mXW34Pf14g8RHNlh6VGKQ3HsvRQvcYjyiwIZ+8zkVG/kJXau8xvqbWAb669o5cr
QneMgo46ECwPjlv/ZaR6HIB5n+RK3ZIkR+Fv8Gvvh+Yy84Ip9ZEMfDk8YtdBwBxQm6ygUSt38rQ4
7GAdR/PSJ8bzZjLpI6kCseH3WuhiW9dbBAb4uA==</SignatureValue>
  <KeyInfo>
    <X509Data>
      <X509Certificate>MIIHzDCCBbSgAwIBAgIQYaJHRzCV/nVihow8ZC9QFzANBgkqhkiG9w0BAQsFADBPMRcwFQYDVQQFEw5SVUMgODAwODAwOTktMDELMAkGA1UEBhMCUFkxETAPBgNVBAoMCFZJVCBTLkEuMRQwEgYDVQQDEwtDQS1WSVQgUy5BLjAeFw0yMjA1MTkxODI4MTJaFw0yNDA1MTkxODI4MTJaMIGlMRcwFQYDVQQqDA5SSUNBUkRPIEpBVklFUjEWMBQGA1UEBAwNQ0FURVVSQSBSRVlFUzESMBAGA1UEBRMJQ0kxMTg3ODI2MSUwIwYDVQQDDBxSSUNBUkRPIEpBVklFUiBDQVRFVVJBIFJFWUVTMREwDwYDVQQLDAhGSVJNQSBGMjEXMBUGA1UECgwOUEVSU09OQSBGSVNJQ0ExCzAJBgNVBAYTAlBZMIIBIjANBgkqhkiG9w0BAQEFAAOCAQ8AMIIBCgKCAQEAjHNgzU334L7iENn34j2BSrst52nUjh1nzIh3MXu4g4vwZxfyjYA9hWLQcPsenPknrim5fHeK6LZb7vbQ1C/kxrHeT009B6qvHaoAsN5dQCIeIL5anBMNYh1gQjXqPP8LLKJek2hPcoh18C3DNQ1YXlkClfhoI5atheBPZpakMTWEkAdk+kksV3SYy/C6gzsCbfCXR9cm4LKfjpP/ekMUvKM8vv9r3kc3c0nB7cgpBpfIFQcJFh8exqVz2PPXDvyVzRdxk17J1femxBI/DzgPcxXTjrhfj+bVZhIzMmH5tE91alV7pNdkcHBAA/905OawdUO+43okU8j+W/LNig1cNwIDAQABo4IDSzCCA0cwDAYDVR0TAQH/BAIwADAOBgNVHQ8BAf8EBAMCBeAwLAYDVR0lAQH/BCIwIAYIKwYBBQUHAwQGCCsGAQUFBwMCBgorBgEEAYI3FAICMB0GA1UdDgQWBBTtOLqRWBEa5J+fP+hH2G7DU6oYkT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CEGA1UdEQQaMBiBFlJJQ0FURVVSQUBTT0xBUi5DT00uUFkwdgYIKwYBBQUHAQEEajBoMCgGCCsGAQUFBzABhhxodHRwczovL3d3dy5lZmlybWEuY29tLnB5L3ZhMDwGCCsGAQUFBzAChjBodHRwczovL3d3dy5lZmlybWEuY29tLnB5L3JlcG9zaXRvcmlvL2VmaXJtYS5jcnQwQgYDVR0fBDswOTA3oDWgM4YxaHR0cHM6Ly93d3cuZWZpcm1hLmNvbS5weS9yZXBvc2l0b3Jpby9lZmlybWExLmNybDANBgkqhkiG9w0BAQsFAAOCAgEAG1/UMe945s3qOe4EDWYBtRpQt+Mq7cNisQKTXHR9mR6mEcrtOJpUR/SKS4D6ZWl+OIuT8U8tingCwxzyWrX1jsr+t+gd2JzFIcT1pLpoQ99Xo9nkNnITCch4u7+73gnYKWTCuMItYIkWffU3BwjJ/Is7XBF36aY2G/4XE7U/+WdXUhf0+d40C0iDoO1VTr7/Tzv3h8ojMaSHNORggkTEe1d6T3NCN/kQh/qZM3EOralgcQcHgkp6RHXziiEHH4HYwBoMKteoyNkMJhd0DjhD14jzBUWQIONGu0BBmML9ss6KSe2GhPkLMLR2iHdqfQGgB9TX3r+fYxDOMgcBEN2hAITRaAEss99DqRK04Z4jcHY+Gt2hVCmTAR6dmkbmZQhLJbb5NAzYkXT04whi++xg881hv3cYqbl2b9ZFdSBnTcMSYgazuGsyX5QLbKlMsKvNhRE/VMZzr/9nzmoG3xAXLXhESicGWEBLEwjpnyU/uTIzLuRFqLb+jwq0CV5UwJYZBv6eGIBY52VP8E2gL2y6P0zSy7MfSpi9ZzNFVeqwW6MARwHA2t0uxvc1cyI8iAC1XKTpCYVe5DTz4z/mAJUj6xkDhVjGZ2tVwef9fftzB7WUyLszKQjZPf52ef6PwmDXbj5/3WwTze3vRdAtcTPhaIwCTHMmHSiDX5QZXE/L4JE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yjEbqQbOLqOu56bA7WI5kE4LHgVCkBoNHyY+quxiVFo=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FI0/7ZyfyA3LgSSYnpGsHLKf3XRK9MiQx/sIO74xr58=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W9cbG3dKcyUIC/oMAj1aItosbdvRrIVFN3qQK0jcnm0=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jEMpoeYFTBGx8znOlKSuxz18W2RxgUE97FfhhN78FeA=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ClM5e3K3vopUUtZiZM//Jlz3ftB2tKWZbotMde8CEgM=</DigestValue>
      </Reference>
      <Reference URI="/xl/sharedStrings.xml?ContentType=application/vnd.openxmlformats-officedocument.spreadsheetml.sharedStrings+xml">
        <DigestMethod Algorithm="http://www.w3.org/2001/04/xmlenc#sha256"/>
        <DigestValue>YLZVlCkgu4ac5MV5UeEDWfNtjkTcSMdK/sCGlvaq7RI=</DigestValue>
      </Reference>
      <Reference URI="/xl/styles.xml?ContentType=application/vnd.openxmlformats-officedocument.spreadsheetml.styles+xml">
        <DigestMethod Algorithm="http://www.w3.org/2001/04/xmlenc#sha256"/>
        <DigestValue>zFpRGresy7ca0U8hid2kdNuj2TL1yU+u3Kq/VD8Cm6I=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ercjNAZvCxgO2/D3SbIbYlxwaxBsWhdpZnB+55xTbtc=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FUGqHALY3Bm7LIBYtQ/xlmBAUiu9AqtwufQkx98W7VM=</DigestValue>
      </Reference>
      <Reference URI="/xl/worksheets/sheet1.xml?ContentType=application/vnd.openxmlformats-officedocument.spreadsheetml.worksheet+xml">
        <DigestMethod Algorithm="http://www.w3.org/2001/04/xmlenc#sha256"/>
        <DigestValue>IyhSAEQIMejNfWoAlLAMw2aV6251s2xz0lrBoi5SKn8=</DigestValue>
      </Reference>
      <Reference URI="/xl/worksheets/sheet2.xml?ContentType=application/vnd.openxmlformats-officedocument.spreadsheetml.worksheet+xml">
        <DigestMethod Algorithm="http://www.w3.org/2001/04/xmlenc#sha256"/>
        <DigestValue>DyypmoObNAwtoZtRxmWkJItR1qilCrPevD4zJ1nBiRY=</DigestValue>
      </Reference>
      <Reference URI="/xl/worksheets/sheet3.xml?ContentType=application/vnd.openxmlformats-officedocument.spreadsheetml.worksheet+xml">
        <DigestMethod Algorithm="http://www.w3.org/2001/04/xmlenc#sha256"/>
        <DigestValue>yuak6U9hZgXJ5EN/nKRhA2owDrKNjgvIlVThnkS8yA4=</DigestValue>
      </Reference>
      <Reference URI="/xl/worksheets/sheet4.xml?ContentType=application/vnd.openxmlformats-officedocument.spreadsheetml.worksheet+xml">
        <DigestMethod Algorithm="http://www.w3.org/2001/04/xmlenc#sha256"/>
        <DigestValue>5+zS0M63PKLpTkDMSG4S2k910vkVUaSOFhFA8uDCpFQ=</DigestValue>
      </Reference>
      <Reference URI="/xl/worksheets/sheet5.xml?ContentType=application/vnd.openxmlformats-officedocument.spreadsheetml.worksheet+xml">
        <DigestMethod Algorithm="http://www.w3.org/2001/04/xmlenc#sha256"/>
        <DigestValue>e7RK3OTOQ3NfzDalm2kKKef02XVOJ/pbAQy7LZmng2k=</DigestValue>
      </Reference>
      <Reference URI="/xl/worksheets/sheet6.xml?ContentType=application/vnd.openxmlformats-officedocument.spreadsheetml.worksheet+xml">
        <DigestMethod Algorithm="http://www.w3.org/2001/04/xmlenc#sha256"/>
        <DigestValue>Po5LGXK9LHGA4+pEaCPscq8CPNmo+j1pKeYJ87oYXxo=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2023-08-14T14:46:57Z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2023-08-14T14:46:57Z</xd:SigningTime>
          <xd:SigningCertificate>
            <xd:Cert>
              <xd:CertDigest>
                <DigestMethod Algorithm="http://www.w3.org/2001/04/xmlenc#sha256"/>
                <DigestValue>i+gzRTDLZKiqnNWKYBp52Qop6fwfbtoUOKdmMldymLU=</DigestValue>
              </xd:CertDigest>
              <xd:IssuerSerial>
                <X509IssuerName>CN=CA-VIT S.A., O=VIT S.A., C=PY, SERIALNUMBER=RUC 80080099-0</X509IssuerName>
                <X509SerialNumber>129777713373537491593861659262314303511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http://uri.etsi.org/01903/v1.2.2#ProofOfCreation</xd:Identifier>
              <xd:Description>Creó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vTiaxVbWcdEOlp9ZvoVm1o9SI5U+UZa1ILijhcfkJJQ=</DigestValue>
    </Reference>
    <Reference Type="http://www.w3.org/2000/09/xmldsig#Object" URI="#idOfficeObject">
      <DigestMethod Algorithm="http://www.w3.org/2001/04/xmlenc#sha256"/>
      <DigestValue>AlVU5OUSlx0ZdDKGPDUgZ80b02ztJY+NnrU0spxm1p4=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u1yEN4IPhdcjo+aFbCdIqkcA0hLG6UgkhLiPN2wds6c=</DigestValue>
    </Reference>
  </SignedInfo>
  <SignatureValue>babbNk/bhnE1uofu6aOgg5KD/jekc4yGQaqoNFMFsgwz9jlbbKUU/3dOszl8t8KMmcsdAk3vv7tu
bHMeAnHQau9l+jgqHKfCLwBeiwnJfpkO06EhjTFUVNpf6qqjgKVeORUk4nDVQY7CED/cOrSxXYWl
PpuYSXP8m/S1eyqd79W94LCnxzbI8sZMthlvu1Dap5NJwyvQfhgiF3/irvKAglhonNvzDQr7uC1J
Yca6gssuzxRAL38h6BgDuc9koZ3BKyBNhfHVFjUJ78HnWcUSK10HdDeEybGdCxiIKvmFNHMR9E3/
iiDzSfieWHa1tmTymGsd4plMPsJtdHkzzSY3CQ==</SignatureValue>
  <KeyInfo>
    <X509Data>
      <X509Certificate>MIIIlTCCBn2gAwIBAgIQePROM5uu+5ljvsOo96x/iDANBgkqhkiG9w0BAQsFADCBgTEWMBQGA1UEBRMNUlVDODAwODAwOTktMDERMA8GA1UEAxMIVklUIFMuQS4xODA2BgNVBAsML1ByZXN0YWRvciBDdWFsaWZpY2FkbyBkZSBTZXJ2aWNpb3MgZGUgQ29uZmlhbnphMQ0wCwYDVQQKDARJQ1BQMQswCQYDVQQGEwJQWTAeFw0yMzAxMTExNDExNTJaFw0yNTAxMTExNDExNTJaMIHBMRMwEQYDVQQqDApPU0NBUiBSQVVMMRwwGgYDVQQEDBNDUklTVEFMRE8gU0FWT1JHTkFOMRIwEAYDVQQFEwlDSTEwMjYyODcxJzAlBgNVBAMMHk9TQ0FSIFJBVUwgQ1JJU1RBTERPIFNBVk9SR05BTjELMAkGA1UECwwCRjIxNTAzBgNVBAoMLENFUlRJRklDQURPIENVQUxJRklDQURPIERFIEZJUk1BIEVMRUNUUk9OSUNBMQswCQYDVQQGEwJQWTCCASIwDQYJKoZIhvcNAQEBBQADggEPADCCAQoCggEBAJg7/gC/ydo75QhptJuqqpuN3Sa9YaIIQFqhpVMbJAq3VSlhr1bgA6CHBI7ctlRjgx8pDbUK5ZeB8l9YADt7xpB8szh6imW0VXMwisoJ2wE5RGRqjnJing89OwJB8AokcdK0FfLTy1reQKNG+DPescKGnt/rwRlryKobDGRC1Yg2gt9Bq9+8puTt9U0zgowbPWa/5qmu3RwNRn34hTsv6Rz8BGaGlgBFAMIL0uNrDibfCDRkAZFo62q/qF0QELnhuwlueu3bPVziZYnXGk8thivIQtT3t6veAE4JRa+iTa6Ds8iC3Q+HJ6xxZbcCg1lOXfQUjq6xeUWjEOg1RFrg2jkCAwEAAaOCA8UwggPBMAwGA1UdEwEB/wQCMAAwDgYDVR0PAQH/BAQDAgXgMCwGA1UdJQEB/wQiMCAGCCsGAQUFBwMEBggrBgEFBQcDAgYKKwYBBAGCNxQCAjAdBgNVHQ4EFgQU6y9Z1nHy3+De/m5qnL8lIZmV9KYwHwYDVR0jBBgwFoAUu2URK2fthjggHChnGRQEZeqRobMwggHrBgNVHSAEggHiMIIB3jCCAdoGDCsGAQQBgtlKAQEBBzCCAcgwMQYIKwYBBQUHAgEWJWh0dHBzOi8vd3d3LmVmaXJtYS5jb20ucHkvcmVwb3NpdG9yaW8wgc8GCCsGAQUFBwICMIHCGoG/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TgYDVR0RBEcwRYEXT0NSSVNUQUxET0BTT0x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NBdPi8Lt+JWy7ExRVvZur5N0qxnRJ93iqrM03jiQjW6XEJbpG38hMlulIFGYDevpBv6oGfghlOCUjIIn/45n8Eyjuwj5EdNm7bNDNxCbX+0NBDhtSdi85Bmwiq39cl4pPWXvKNWUJDDeVdmGQ1TleSoe8gbYvC2VTNyBeeXCEe7R5BHJYfCX0lnJAeieDETrQrDbafn9KKkhOUi4ZEOi2iIXOPMy5xLJHEmZdQil90INCp7LWjUGJGOaTacL6gm7JOhUUpjGmI02pad+u16wNhkLh7WwT3MrCE+5jzNwqye2ej3T4PIfqIUmt3BFGW6W2bUj4EwA8w2UC0OeCYq5NvfuW9z8FkpKNCLcwmQveLN1qRK+swQKfPNtC3mb3iGSWV6jvHcbhil3ifPBfLKV4cZOOhCBZd+gR52HJk/zEynRfZCX2tdpIMXJnQqqQP9eox6upBO6LNdr9riti5X54iQump2aMzcgyhSYLTg4JOGESDqVf5AcJLBbFPSE2sSEzsI0V0oCe4Q8JJNITQKsk+WwRA+jF1qU5t3DKy9SFqx6xEhbbullPYx0+gYwemXqDSWXjzzz1LfvsvDKaBfNz9uFVE9Z4vkVi8f8xlRBKMg19I9fSY/ByYFgxVaJxbR1ew5sK86GBhFLQu8zmcFKRO+3E/JR/WQQRppSQ+KJq5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yjEbqQbOLqOu56bA7WI5kE4LHgVCkBoNHyY+quxiVFo=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FI0/7ZyfyA3LgSSYnpGsHLKf3XRK9MiQx/sIO74xr58=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W9cbG3dKcyUIC/oMAj1aItosbdvRrIVFN3qQK0jcnm0=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jEMpoeYFTBGx8znOlKSuxz18W2RxgUE97FfhhN78FeA=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ClM5e3K3vopUUtZiZM//Jlz3ftB2tKWZbotMde8CEgM=</DigestValue>
      </Reference>
      <Reference URI="/xl/sharedStrings.xml?ContentType=application/vnd.openxmlformats-officedocument.spreadsheetml.sharedStrings+xml">
        <DigestMethod Algorithm="http://www.w3.org/2001/04/xmlenc#sha256"/>
        <DigestValue>YLZVlCkgu4ac5MV5UeEDWfNtjkTcSMdK/sCGlvaq7RI=</DigestValue>
      </Reference>
      <Reference URI="/xl/styles.xml?ContentType=application/vnd.openxmlformats-officedocument.spreadsheetml.styles+xml">
        <DigestMethod Algorithm="http://www.w3.org/2001/04/xmlenc#sha256"/>
        <DigestValue>zFpRGresy7ca0U8hid2kdNuj2TL1yU+u3Kq/VD8Cm6I=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ercjNAZvCxgO2/D3SbIbYlxwaxBsWhdpZnB+55xTbtc=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FUGqHALY3Bm7LIBYtQ/xlmBAUiu9AqtwufQkx98W7VM=</DigestValue>
      </Reference>
      <Reference URI="/xl/worksheets/sheet1.xml?ContentType=application/vnd.openxmlformats-officedocument.spreadsheetml.worksheet+xml">
        <DigestMethod Algorithm="http://www.w3.org/2001/04/xmlenc#sha256"/>
        <DigestValue>IyhSAEQIMejNfWoAlLAMw2aV6251s2xz0lrBoi5SKn8=</DigestValue>
      </Reference>
      <Reference URI="/xl/worksheets/sheet2.xml?ContentType=application/vnd.openxmlformats-officedocument.spreadsheetml.worksheet+xml">
        <DigestMethod Algorithm="http://www.w3.org/2001/04/xmlenc#sha256"/>
        <DigestValue>DyypmoObNAwtoZtRxmWkJItR1qilCrPevD4zJ1nBiRY=</DigestValue>
      </Reference>
      <Reference URI="/xl/worksheets/sheet3.xml?ContentType=application/vnd.openxmlformats-officedocument.spreadsheetml.worksheet+xml">
        <DigestMethod Algorithm="http://www.w3.org/2001/04/xmlenc#sha256"/>
        <DigestValue>yuak6U9hZgXJ5EN/nKRhA2owDrKNjgvIlVThnkS8yA4=</DigestValue>
      </Reference>
      <Reference URI="/xl/worksheets/sheet4.xml?ContentType=application/vnd.openxmlformats-officedocument.spreadsheetml.worksheet+xml">
        <DigestMethod Algorithm="http://www.w3.org/2001/04/xmlenc#sha256"/>
        <DigestValue>5+zS0M63PKLpTkDMSG4S2k910vkVUaSOFhFA8uDCpFQ=</DigestValue>
      </Reference>
      <Reference URI="/xl/worksheets/sheet5.xml?ContentType=application/vnd.openxmlformats-officedocument.spreadsheetml.worksheet+xml">
        <DigestMethod Algorithm="http://www.w3.org/2001/04/xmlenc#sha256"/>
        <DigestValue>e7RK3OTOQ3NfzDalm2kKKef02XVOJ/pbAQy7LZmng2k=</DigestValue>
      </Reference>
      <Reference URI="/xl/worksheets/sheet6.xml?ContentType=application/vnd.openxmlformats-officedocument.spreadsheetml.worksheet+xml">
        <DigestMethod Algorithm="http://www.w3.org/2001/04/xmlenc#sha256"/>
        <DigestValue>Po5LGXK9LHGA4+pEaCPscq8CPNmo+j1pKeYJ87oYXxo=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2023-08-14T15:34:54Z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2023-08-14T15:34:54Z</xd:SigningTime>
          <xd:SigningCertificate>
            <xd:Cert>
              <xd:CertDigest>
                <DigestMethod Algorithm="http://www.w3.org/2001/04/xmlenc#sha256"/>
                <DigestValue>CuryZxYTRAVSmC5SxXmQbuseIL9ceOQz5C9KONyBC/I=</DigestValue>
              </xd:CertDigest>
              <xd:IssuerSerial>
                <X509IssuerName>C=PY, O=ICPP, OU=Prestador Cualificado de Servicios de Confianza, CN=VIT S.A., SERIALNUMBER=RUC80080099-0</X509IssuerName>
                <X509SerialNumber>160775866044439493506040445367369891720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YFM/5Mlth88dUhKuifJPPHhen4Noi85xDd2pPv8Hgbk=</DigestValue>
    </Reference>
    <Reference Type="http://www.w3.org/2000/09/xmldsig#Object" URI="#idOfficeObject">
      <DigestMethod Algorithm="http://www.w3.org/2001/04/xmlenc#sha256"/>
      <DigestValue>AlVU5OUSlx0ZdDKGPDUgZ80b02ztJY+NnrU0spxm1p4=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1y9Ivt5pl+jyO98lkVPfTgQ5BQ+qru8cEdbFdChLoSU=</DigestValue>
    </Reference>
  </SignedInfo>
  <SignatureValue>CkgRNRIea5kXgQbLkPGMkypVKGlyAK3Y2cZDocCb/HcwEUkLfohVJwbcxQtOgbmETHh9EPqzbORa
BFegv4iu2jSoYKFw9z7Ac8vQEHs19le/45IQiVFE74ZdvLyasMkga4Z21DO4TgRDsX1IqTYcIdo4
n6ZqSR17W6Msqbk+ZaqZNB7nuH0tDVPDk4Aovru753BROxqTORdj0wG4IEQRMAYXisqsEiDz8ayH
tj9y/KEUnOua8KGjDJozD3iXyGLJbhPKxbDIAQb4iFBGJQ3YthpbnVCzXtVvQL57tZPpqFkpa1RN
zY2BanyO1qmOAqKGI/imhIYtvWEsqD0kD+Xi2Q==</SignatureValue>
  <KeyInfo>
    <X509Data>
      <X509Certificate>MIIIjDCCBnSgAwIBAgIQAcRnF2BZKtVkbMevTbYuOjANBgkqhkiG9w0BAQsFADCBgTEWMBQGA1UEBRMNUlVDODAwODAwOTktMDERMA8GA1UEAxMIVklUIFMuQS4xODA2BgNVBAsML1ByZXN0YWRvciBDdWFsaWZpY2FkbyBkZSBTZXJ2aWNpb3MgZGUgQ29uZmlhbnphMQ0wCwYDVQQKDARJQ1BQMQswCQYDVQQGEwJQWTAeFw0yMzA1MjMxNDAzMjdaFw0yNTA1MjMxNDAzMjdaMIG8MRcwFQYDVQQqDA5GRUxJUEUgUEFTQ1VBTDEWMBQGA1UEBAwNQlVSUk8gR1VTVEFMRTERMA8GA1UEBRMIQ0k3MzQ3MDcxJTAjBgNVBAMMHEZFTElQRSBQQVNDVUFMIEJVUlJPIEdVU1RBTEUxCzAJBgNVBAsMAkYyMTUwMwYDVQQKDCxDRVJUSUZJQ0FETyBDVUFMSUZJQ0FETyBERSBGSVJNQSBFTEVDVFJPTklDQTELMAkGA1UEBhMCUFkwggEiMA0GCSqGSIb3DQEBAQUAA4IBDwAwggEKAoIBAQC6F/b7aCDaxtKOZyUnTlg0ZZMutAvYb5qSvnAYywI/lAwtQodhAAucD+XRgZwRDEU6mdEIJQkoJTIp+wys3Y3d9hGFxwRBAPHt2mWghQGsrALARFeJRW2W+YtxWZcE+qJ1cRAH0bgHLySUTDq1paQTSG1hNx6wPG5ouRv/YA+ywPXViqx5HFsPwk+A3VL5VAvI/mOr146WqQhi6QFc0AL1Mc0AGwlJVTdJbbF2WModt2s/CYJ3Qe7tydDTcO7fi/VktVMtB2NpCgN/AWrSLakcbEF5nG/tW8vb0/YHXxJCrdAnjQbjhtaOZ1inw+wtKjf8DWlQ/dBVHQ7IDE3Bz10zAgMBAAGjggPBMIIDvTAMBgNVHRMBAf8EAjAAMA4GA1UdDwEB/wQEAwIF4DAsBgNVHSUBAf8EIjAgBggrBgEFBQcDBAYIKwYBBQUHAwIGCisGAQQBgjcUAgIwHQYDVR0OBBYEFGePVv68kgAzZMs+i2Pkx4oEpzSf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oGA1UdEQRDMEGBE0ZCVVJST0BTT0xBUi5DT00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X7y+JFEZlpmeS9o5bAS4ECgmaELEm/iZOELZtP573apEhCXFg3t95KTXTzq48qGa0zWe953OIK7PIZ3P9HSAZOwWw8UZ5vqGNf34GrajY8MP9IY7FLOPP9livd7hMqFy1EfPpLMKHe8x5hKfOxYX4jnXfbqqGiT8EiqhQ5rZGkDOVZGl9Hx3fkMoQfs4ySoqc+a8gFA/cclCL6BPWE3uTVbE6jtcYtd0pljdmjiAHkzwXy9KotqHCFe0GPUEy5gojhnRMR6ZVHKViF+7EBl0+qMPrYXNhWQb06/4HM5JBNL30vmShcMAo2ACTb8kOA2F21io3TQY8AH/K12fNCqnv9elIYAJSFzZuyxa25cs2BxBpWU3deMDUhXhjgVpXGeu3Efva8mTZv7HGPQ7khMpyKLsYHbyiFMZeYi063ogKbu+Cf1mUu0aIYLVR80j8kwrQK9TGFEOTfxmFxrn9KHFDSaXsg8N8e7dEmE8Cxh4a8nWMwaZdOpGl9MYq0nJore+iF0Ffyk03w4EuJf85SYkGZoHUytCfizIflGPix0oqUGD9B/1QQOpplOrRoEs/nZiGJQVnfcn2/JAvhR/t9f5t5An0e7uxVr1SHBNR7Zinv1Wndp1/QzJYBl9L6UuFXS86jldUh5lQ7bqNESymfzC22+jdHS4WiuYkbQhikJIXM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yjEbqQbOLqOu56bA7WI5kE4LHgVCkBoNHyY+quxiVFo=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+4qQpeIYxQ91D6v7um5QWV4s76q8IBP0I3w69iesHhM=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FI0/7ZyfyA3LgSSYnpGsHLKf3XRK9MiQx/sIO74xr58=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W9cbG3dKcyUIC/oMAj1aItosbdvRrIVFN3qQK0jcnm0=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jEMpoeYFTBGx8znOlKSuxz18W2RxgUE97FfhhN78FeA=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ClM5e3K3vopUUtZiZM//Jlz3ftB2tKWZbotMde8CEgM=</DigestValue>
      </Reference>
      <Reference URI="/xl/sharedStrings.xml?ContentType=application/vnd.openxmlformats-officedocument.spreadsheetml.sharedStrings+xml">
        <DigestMethod Algorithm="http://www.w3.org/2001/04/xmlenc#sha256"/>
        <DigestValue>YLZVlCkgu4ac5MV5UeEDWfNtjkTcSMdK/sCGlvaq7RI=</DigestValue>
      </Reference>
      <Reference URI="/xl/styles.xml?ContentType=application/vnd.openxmlformats-officedocument.spreadsheetml.styles+xml">
        <DigestMethod Algorithm="http://www.w3.org/2001/04/xmlenc#sha256"/>
        <DigestValue>zFpRGresy7ca0U8hid2kdNuj2TL1yU+u3Kq/VD8Cm6I=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ercjNAZvCxgO2/D3SbIbYlxwaxBsWhdpZnB+55xTbtc=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KT/CqvyuV6uSjWC5ynXnrxXR9G3iaDSosVAugHGTKbE=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FUGqHALY3Bm7LIBYtQ/xlmBAUiu9AqtwufQkx98W7VM=</DigestValue>
      </Reference>
      <Reference URI="/xl/worksheets/sheet1.xml?ContentType=application/vnd.openxmlformats-officedocument.spreadsheetml.worksheet+xml">
        <DigestMethod Algorithm="http://www.w3.org/2001/04/xmlenc#sha256"/>
        <DigestValue>IyhSAEQIMejNfWoAlLAMw2aV6251s2xz0lrBoi5SKn8=</DigestValue>
      </Reference>
      <Reference URI="/xl/worksheets/sheet2.xml?ContentType=application/vnd.openxmlformats-officedocument.spreadsheetml.worksheet+xml">
        <DigestMethod Algorithm="http://www.w3.org/2001/04/xmlenc#sha256"/>
        <DigestValue>DyypmoObNAwtoZtRxmWkJItR1qilCrPevD4zJ1nBiRY=</DigestValue>
      </Reference>
      <Reference URI="/xl/worksheets/sheet3.xml?ContentType=application/vnd.openxmlformats-officedocument.spreadsheetml.worksheet+xml">
        <DigestMethod Algorithm="http://www.w3.org/2001/04/xmlenc#sha256"/>
        <DigestValue>yuak6U9hZgXJ5EN/nKRhA2owDrKNjgvIlVThnkS8yA4=</DigestValue>
      </Reference>
      <Reference URI="/xl/worksheets/sheet4.xml?ContentType=application/vnd.openxmlformats-officedocument.spreadsheetml.worksheet+xml">
        <DigestMethod Algorithm="http://www.w3.org/2001/04/xmlenc#sha256"/>
        <DigestValue>5+zS0M63PKLpTkDMSG4S2k910vkVUaSOFhFA8uDCpFQ=</DigestValue>
      </Reference>
      <Reference URI="/xl/worksheets/sheet5.xml?ContentType=application/vnd.openxmlformats-officedocument.spreadsheetml.worksheet+xml">
        <DigestMethod Algorithm="http://www.w3.org/2001/04/xmlenc#sha256"/>
        <DigestValue>e7RK3OTOQ3NfzDalm2kKKef02XVOJ/pbAQy7LZmng2k=</DigestValue>
      </Reference>
      <Reference URI="/xl/worksheets/sheet6.xml?ContentType=application/vnd.openxmlformats-officedocument.spreadsheetml.worksheet+xml">
        <DigestMethod Algorithm="http://www.w3.org/2001/04/xmlenc#sha256"/>
        <DigestValue>Po5LGXK9LHGA4+pEaCPscq8CPNmo+j1pKeYJ87oYXxo=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2023-08-14T15:35:10Z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2023-08-14T15:35:10Z</xd:SigningTime>
          <xd:SigningCertificate>
            <xd:Cert>
              <xd:CertDigest>
                <DigestMethod Algorithm="http://www.w3.org/2001/04/xmlenc#sha256"/>
                <DigestValue>Y9r1AOmpOER5V7jseIQ0LYrjvwco9CoGcnaKe1CBECk=</DigestValue>
              </xd:CertDigest>
              <xd:IssuerSerial>
                <X509IssuerName>C=PY, O=ICPP, OU=Prestador Cualificado de Servicios de Confianza, CN=VIT S.A., SERIALNUMBER=RUC80080099-0</X509IssuerName>
                <X509SerialNumber>2349009120313013654809190635576634938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/gCyq2lnZYFppRkpouXyzTwSNUIVxFKpnpqOz+6n31PMACcPFkGhFT5ruiaujjLBzAh+ctneA/SN3qOZ4hqOe+AcWNhErBtkD+h0NiMZHDBxpBdhlSxnzR/BeDIELfRGCBPuFSLFqOVZ2+alyEU5KzHXjzLR+1AmJtFxAzAiulTMRnxNIvPxScqYJqjRfkrQ9376s9HhI0Yeig4YwzKG9TpSXNnKYoPgwTeCVGCLK7TVwFW7RH7FXP9awg6mSbz7kjtotCqTk1HzfHFTkI0tetMgK+lvD2xjICkUmqCmcXVtTwEDxdSkiiC+uz3w4NonjtbsHEoqQpkO0jeACTu3fTUNkOPqh7dLvHnTve4G9Yg+hYjHR6TQ/VtAu83fHfYGQZZg+dW34KCYzjtnGNnbXXfajvb4OGzg8T5WSPqV/BBjHs+PGORc4I5EgF08Rx6vLujJSz/thP2oNcMi3RIQMCkAptZiaeTK/CW/HvxQWSqsRpYYnkf1ivlU3RWx0zUtdBSopFcIlOqfRhB+1zqvzGxC0rpoGbkkw3lERMPDQjUQlmQd5ikxYuzWfzJSx4icRhBzgXCRbAa/KC4FhGU3mRZyuiyZ7MR6kRSVD5qK4EUwuf+DzoVHmh2xU7ue89btRyCZ1Frir4WZGpalM0N3ycyLj6rRsxnlGX6cdKtu3OQIDAQABo4IB8TCCAe0wEgYDVR0TAQH/BAgwBgEB/wIBADAOBgNVHQ8BAf8EBAMCAQYwHQYDVR0OBBYEFLtlEStn7YY4IBwoZxkUBGXqkaGzMB8GA1UdIwQYMBaAFMLEEfIqaEQMACjsTNYp25L7Xr3WMHkGCCsGAQUFBwEBBG0wazA/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+EcOOHf9KrZuf/+jtmclFuIZmhCPv3iZohVsmbCCuSo8aYFcvFcKif61s7mJTzyeI3w4KAk8zVAtZLRiq80CbWMAeVE+Ukd0xv15Td9ZS/r1xjAGRdeJHBTnMLdeVcgL8WbB3dSzjijIAJd3qqm86rB9uojSBoy0di9e2I0QJ6j7vSGF+e3ZyS4KIGsNJZfec3/+iJj3kwUCDZ4KE+FXeoRQBE0Cki661bI1tpuEOOUq7It4vWKwuGqE5kAvojULTkKAStepBf5oKeoThue2YImE8dNkhGp3NeQtFj7rJPp9GLvCD+SVKSfw64pdMeLJ/3krqazXBd4L+1ScyrweGp4TnH35gQIwLRYyabw+vogRy32ybJb+iLCROrN+VA70CpykIDuC4x9Cyj8OJ68uatHrmol4wLPflcsg0kNP0+Ri0NYaJnug/vSf/J1xqxkR7sZ8w3WhJAeDWSL5oMVZtQ0Lc48lTXiXAxf7weYaDcZr8SW2pHHJe8kcltKqq72eJUEz/wxdkynhvVJTJKGkJ8sh+jdNqDib/b2RD/ATI4324y+Q6C2mwDZJEIU9WTpbO5+Fq5fVs7sUJ82u543lcwgBlESrd9JK9Zw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EFCD5771-C5DC-4CDC-BE97-8C2693DA1D4E}"/>
</file>

<file path=customXml/itemProps2.xml><?xml version="1.0" encoding="utf-8"?>
<ds:datastoreItem xmlns:ds="http://schemas.openxmlformats.org/officeDocument/2006/customXml" ds:itemID="{86508616-04A9-4760-B323-65DFC186C8F7}"/>
</file>

<file path=customXml/itemProps3.xml><?xml version="1.0" encoding="utf-8"?>
<ds:datastoreItem xmlns:ds="http://schemas.openxmlformats.org/officeDocument/2006/customXml" ds:itemID="{0C453E8C-0D04-49D0-9D3F-0E78CA67DD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balance</vt:lpstr>
      <vt:lpstr>estado de resultados</vt:lpstr>
      <vt:lpstr>notas de estados contables</vt:lpstr>
      <vt:lpstr>evol patrimonio neto</vt:lpstr>
      <vt:lpstr>resultado del ejercicio</vt:lpstr>
      <vt:lpstr>Calificacion Riskmetrica</vt:lpstr>
      <vt:lpstr>balance!Área_de_impresión</vt:lpstr>
      <vt:lpstr>'Calificacion Riskmetrica'!Área_de_impresión</vt:lpstr>
      <vt:lpstr>'estado de resultados'!Área_de_impresión</vt:lpstr>
      <vt:lpstr>'evol patrimonio neto'!Área_de_impresión</vt:lpstr>
      <vt:lpstr>'resultado del ejercicio'!Área_de_impresión</vt:lpstr>
      <vt:lpstr>balance!BuiltIn_Print_Area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Cáceres</dc:creator>
  <cp:lastModifiedBy>Ricardo Cateura</cp:lastModifiedBy>
  <cp:lastPrinted>2022-10-10T19:29:48Z</cp:lastPrinted>
  <dcterms:created xsi:type="dcterms:W3CDTF">2011-07-05T13:28:41Z</dcterms:created>
  <dcterms:modified xsi:type="dcterms:W3CDTF">2023-08-14T14:42:28Z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