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Override PartName="/_xmlsignatures/sig6.xml" ContentType="application/vnd.openxmlformats-package.digital-signature-xmlsignature+xml"/>
  <Override PartName="/_xmlsignatures/sig8.xml" ContentType="application/vnd.openxmlformats-package.digital-signature-xmlsignature+xml"/>
  <Override PartName="/_xmlsignatures/sig9.xml" ContentType="application/vnd.openxmlformats-package.digital-signature-xmlsignature+xml"/>
  <Override PartName="/_xmlsignatures/sig10.xml" ContentType="application/vnd.openxmlformats-package.digital-signature-xmlsignature+xml"/>
  <Override PartName="/_xmlsignatures/sig11.xml" ContentType="application/vnd.openxmlformats-package.digital-signature-xmlsignature+xml"/>
  <Override PartName="/_xmlsignatures/sig12.xml" ContentType="application/vnd.openxmlformats-package.digital-signature-xmlsignature+xml"/>
  <Override PartName="/_xmlsignatures/sig13.xml" ContentType="application/vnd.openxmlformats-package.digital-signature-xmlsignature+xml"/>
  <Override PartName="/_xmlsignatures/sig7.xml" ContentType="application/vnd.openxmlformats-package.digital-signature-xmlsignature+xml"/>
  <Override PartName="/_xmlsignatures/sig14.xml" ContentType="application/vnd.openxmlformats-package.digital-signature-xmlsignature+xml"/>
  <Override PartName="/_xmlsignatures/sig15.xml" ContentType="application/vnd.openxmlformats-package.digital-signature-xmlsignature+xml"/>
  <Override PartName="/_xmlsignatures/sig16.xml" ContentType="application/vnd.openxmlformats-package.digital-signature-xmlsignature+xml"/>
  <Override PartName="/_xmlsignatures/sig17.xml" ContentType="application/vnd.openxmlformats-package.digital-signature-xmlsignature+xml"/>
  <Override PartName="/_xmlsignatures/sig18.xml" ContentType="application/vnd.openxmlformats-package.digital-signature-xmlsignature+xml"/>
  <Override PartName="/_xmlsignatures/sig19.xml" ContentType="application/vnd.openxmlformats-package.digital-signature-xmlsignature+xml"/>
  <Override PartName="/_xmlsignatures/sig20.xml" ContentType="application/vnd.openxmlformats-package.digital-signature-xmlsignature+xml"/>
  <Override PartName="/_xmlsignatures/sig21.xml" ContentType="application/vnd.openxmlformats-package.digital-signature-xmlsignature+xml"/>
  <Override PartName="/_xmlsignatures/sig22.xml" ContentType="application/vnd.openxmlformats-package.digital-signature-xmlsignature+xml"/>
  <Override PartName="/_xmlsignatures/sig23.xml" ContentType="application/vnd.openxmlformats-package.digital-signature-xmlsignature+xml"/>
  <Override PartName="/_xmlsignatures/sig24.xml" ContentType="application/vnd.openxmlformats-package.digital-signature-xmlsignature+xml"/>
  <Override PartName="/_xmlsignatures/sig25.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24226"/>
  <mc:AlternateContent xmlns:mc="http://schemas.openxmlformats.org/markup-compatibility/2006">
    <mc:Choice Requires="x15">
      <x15ac:absPath xmlns:x15ac="http://schemas.microsoft.com/office/spreadsheetml/2010/11/ac" url="https://pcgauditores-my.sharepoint.com/personal/rnunez_pcgauditores_onmicrosoft_com/Documents/AUDITORÍAS 2023/ACWM CASA DE BOLSA S.A/DICIEMBRE/"/>
    </mc:Choice>
  </mc:AlternateContent>
  <xr:revisionPtr revIDLastSave="0" documentId="10_ncr:200_{ADC1D44C-4CF3-4DFE-A087-A88FC8A6E2BE}" xr6:coauthVersionLast="47" xr6:coauthVersionMax="47" xr10:uidLastSave="{00000000-0000-0000-0000-000000000000}"/>
  <bookViews>
    <workbookView xWindow="-108" yWindow="-108" windowWidth="23256" windowHeight="12456" tabRatio="704" xr2:uid="{00000000-000D-0000-FFFF-FFFF00000000}"/>
  </bookViews>
  <sheets>
    <sheet name="INFORMACION GENERAL" sheetId="7" r:id="rId1"/>
    <sheet name="BALANCE" sheetId="6" r:id="rId2"/>
    <sheet name="RESULTADO" sheetId="10" r:id="rId3"/>
    <sheet name="FLUJO" sheetId="11" r:id="rId4"/>
    <sheet name="PATRIMONIO" sheetId="12" r:id="rId5"/>
    <sheet name="NOTAS A LOS ESTADOS CONTABLES" sheetId="9" r:id="rId6"/>
  </sheets>
  <externalReferences>
    <externalReference r:id="rId7"/>
  </externalReferences>
  <definedNames>
    <definedName name="_xlnm._FilterDatabase" localSheetId="2" hidden="1">RESULTADO!$A$10:$C$94</definedName>
    <definedName name="_xlnm.Print_Area" localSheetId="1">BALANCE!$A$2:$F$74</definedName>
    <definedName name="_xlnm.Print_Area" localSheetId="0">'INFORMACION GENERAL'!$A$1:$J$93</definedName>
    <definedName name="_xlnm.Print_Area" localSheetId="5">'NOTAS A LOS ESTADOS CONTABLES'!$A$1:$G$297</definedName>
    <definedName name="_xlnm.Print_Area" localSheetId="2">RESULTADO!$A$1:$C$106</definedName>
    <definedName name="_xlnm.Print_Titles" localSheetId="1">BALANCE!$1:$1</definedName>
    <definedName name="_xlnm.Print_Titles" localSheetId="0">'INFORMACION GENERAL'!$1:$5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6" i="11" l="1"/>
  <c r="B24" i="6" l="1"/>
  <c r="D195" i="9" l="1"/>
  <c r="C156" i="9"/>
  <c r="B156" i="9"/>
  <c r="C146" i="9"/>
  <c r="B146" i="9"/>
  <c r="C124" i="9"/>
  <c r="B124" i="9"/>
  <c r="C83" i="9"/>
  <c r="D77" i="9"/>
  <c r="C77" i="9" s="1"/>
  <c r="D76" i="9"/>
  <c r="C76" i="9" s="1"/>
  <c r="A4" i="11" l="1"/>
  <c r="D4" i="12" s="1"/>
  <c r="E32" i="6"/>
  <c r="C15" i="6"/>
  <c r="B15" i="6"/>
  <c r="C37" i="11" l="1"/>
  <c r="C182" i="9" l="1"/>
  <c r="B182" i="9"/>
  <c r="E40" i="6"/>
  <c r="F44" i="6"/>
  <c r="F40" i="6" s="1"/>
  <c r="F39" i="6" s="1"/>
  <c r="E44" i="6"/>
  <c r="F22" i="6"/>
  <c r="F32" i="6"/>
  <c r="F10" i="6"/>
  <c r="F8" i="6" s="1"/>
  <c r="E10" i="6"/>
  <c r="F51" i="6"/>
  <c r="F48" i="6"/>
  <c r="E48" i="6"/>
  <c r="E51" i="6"/>
  <c r="C249" i="9"/>
  <c r="M15" i="12"/>
  <c r="C257" i="9"/>
  <c r="B257" i="9"/>
  <c r="B249" i="9"/>
  <c r="C211" i="9"/>
  <c r="C191" i="9"/>
  <c r="G191" i="9" s="1"/>
  <c r="C176" i="9"/>
  <c r="B176" i="9"/>
  <c r="C133" i="9"/>
  <c r="B133" i="9"/>
  <c r="D93" i="9"/>
  <c r="B83" i="9"/>
  <c r="D70" i="9"/>
  <c r="D67" i="9"/>
  <c r="C67" i="9" s="1"/>
  <c r="B55" i="6"/>
  <c r="C22" i="6"/>
  <c r="B22" i="6"/>
  <c r="C62" i="6"/>
  <c r="C55" i="6"/>
  <c r="C40" i="6"/>
  <c r="C10" i="6"/>
  <c r="C13" i="11"/>
  <c r="C18" i="11" s="1"/>
  <c r="C20" i="11" s="1"/>
  <c r="C36" i="11" s="1"/>
  <c r="C38" i="11" s="1"/>
  <c r="B37" i="11" s="1"/>
  <c r="B77" i="10"/>
  <c r="C77" i="10"/>
  <c r="B73" i="10"/>
  <c r="C81" i="10"/>
  <c r="C46" i="10"/>
  <c r="C42" i="10"/>
  <c r="C36" i="10"/>
  <c r="C12" i="10"/>
  <c r="G190" i="9"/>
  <c r="G193" i="9"/>
  <c r="G194" i="9"/>
  <c r="G195" i="9"/>
  <c r="G196" i="9"/>
  <c r="G197" i="9"/>
  <c r="C219" i="9"/>
  <c r="B219" i="9"/>
  <c r="C70" i="9" l="1"/>
  <c r="D71" i="9"/>
  <c r="E39" i="6"/>
  <c r="F57" i="6"/>
  <c r="C72" i="6"/>
  <c r="C37" i="6"/>
  <c r="C74" i="6" s="1"/>
  <c r="C75" i="6" s="1"/>
  <c r="C8" i="6"/>
  <c r="C71" i="10"/>
  <c r="C90" i="10" s="1"/>
  <c r="C92" i="10" s="1"/>
  <c r="G198" i="9"/>
  <c r="B81" i="10"/>
  <c r="B46" i="10"/>
  <c r="B42" i="10"/>
  <c r="B36" i="10"/>
  <c r="B12" i="10"/>
  <c r="C71" i="9" l="1"/>
  <c r="D72" i="9"/>
  <c r="B71" i="10"/>
  <c r="B90" i="10" s="1"/>
  <c r="E66" i="9"/>
  <c r="C72" i="9" l="1"/>
  <c r="D74" i="9"/>
  <c r="E14" i="12"/>
  <c r="D14" i="12"/>
  <c r="C198" i="9"/>
  <c r="I14" i="12"/>
  <c r="C74" i="9" l="1"/>
  <c r="D75" i="9"/>
  <c r="C75" i="9" s="1"/>
  <c r="F63" i="6"/>
  <c r="M16" i="12" s="1"/>
  <c r="E63" i="6"/>
  <c r="C93" i="9" l="1"/>
  <c r="B40" i="6" l="1"/>
  <c r="C87" i="9" l="1"/>
  <c r="J42" i="7"/>
  <c r="I42" i="7"/>
  <c r="B211" i="9" l="1"/>
  <c r="B198" i="9"/>
  <c r="B62" i="6" l="1"/>
  <c r="J14" i="12"/>
  <c r="H14" i="12"/>
  <c r="B13" i="11"/>
  <c r="B18" i="11" s="1"/>
  <c r="K14" i="12"/>
  <c r="D198" i="9"/>
  <c r="E22" i="6"/>
  <c r="E8" i="6" s="1"/>
  <c r="E57" i="6" s="1"/>
  <c r="G14" i="12"/>
  <c r="F14" i="12"/>
  <c r="B10" i="6"/>
  <c r="B20" i="11" l="1"/>
  <c r="B36" i="11" s="1"/>
  <c r="B72" i="6"/>
  <c r="L14" i="12"/>
  <c r="L16" i="12" s="1"/>
  <c r="B37" i="6"/>
  <c r="B8" i="6"/>
  <c r="F74" i="6"/>
  <c r="F75" i="6" s="1"/>
  <c r="E74" i="6"/>
  <c r="B38" i="11" l="1"/>
  <c r="B74" i="6"/>
  <c r="B92" i="10"/>
  <c r="E75" i="6" l="1"/>
  <c r="B75" i="6"/>
</calcChain>
</file>

<file path=xl/sharedStrings.xml><?xml version="1.0" encoding="utf-8"?>
<sst xmlns="http://schemas.openxmlformats.org/spreadsheetml/2006/main" count="652" uniqueCount="520">
  <si>
    <t>INFORMACION GENERAL DE LA ENTIDAD</t>
  </si>
  <si>
    <t>1.</t>
  </si>
  <si>
    <t>IDENTIFICACION</t>
  </si>
  <si>
    <t xml:space="preserve">2.            ANTECEDENTES DE CONSTITUCIÓN DE LA SOCIEDAD: </t>
  </si>
  <si>
    <t xml:space="preserve">2.1 </t>
  </si>
  <si>
    <t xml:space="preserve">2.2 </t>
  </si>
  <si>
    <t>3.</t>
  </si>
  <si>
    <t xml:space="preserve">ADMINISTRACION:     </t>
  </si>
  <si>
    <t>CARGO</t>
  </si>
  <si>
    <t>NOMBRE Y APELLIDO</t>
  </si>
  <si>
    <t>Representante(s) Legal(es)</t>
  </si>
  <si>
    <t>Presidente</t>
  </si>
  <si>
    <t xml:space="preserve">Vice Presidente </t>
  </si>
  <si>
    <t>Director</t>
  </si>
  <si>
    <t xml:space="preserve">Síndico </t>
  </si>
  <si>
    <t xml:space="preserve">4. </t>
  </si>
  <si>
    <t>CAPITAL  Y PROPIEDAD:</t>
  </si>
  <si>
    <t>Valor nominal de las acciones Gs. 1.000.000 (Guaraníes Un millón)</t>
  </si>
  <si>
    <t>N°</t>
  </si>
  <si>
    <t>Accionista</t>
  </si>
  <si>
    <t>Serie</t>
  </si>
  <si>
    <t>Número de acciones</t>
  </si>
  <si>
    <t>Cantidad de acciones</t>
  </si>
  <si>
    <t xml:space="preserve">Clase </t>
  </si>
  <si>
    <t>Voto por acción</t>
  </si>
  <si>
    <t xml:space="preserve">Voto </t>
  </si>
  <si>
    <t xml:space="preserve"> Monto </t>
  </si>
  <si>
    <t xml:space="preserve"> % de participación del capital integrado </t>
  </si>
  <si>
    <t>ORDINARIA</t>
  </si>
  <si>
    <t>1 POR ACCION</t>
  </si>
  <si>
    <t>AUDITOR EXTERNO INDEPENDIENTE</t>
  </si>
  <si>
    <t>5.1</t>
  </si>
  <si>
    <t>5.2</t>
  </si>
  <si>
    <t>DIRECTIVO</t>
  </si>
  <si>
    <t>NOMBRE DE LA ENTIDAD</t>
  </si>
  <si>
    <t xml:space="preserve">% DE PARTICIPACIÓN DEL CAPITAL INTEGRADO  </t>
  </si>
  <si>
    <t xml:space="preserve"> MONTO </t>
  </si>
  <si>
    <t>Activo</t>
  </si>
  <si>
    <t>PASIVO</t>
  </si>
  <si>
    <t>Activo Corriente</t>
  </si>
  <si>
    <t xml:space="preserve">Caja </t>
  </si>
  <si>
    <t>Bancos</t>
  </si>
  <si>
    <t>Títulos de Renta Variable</t>
  </si>
  <si>
    <t>Títulos de Renta Fija</t>
  </si>
  <si>
    <t>Menos: Previsión por menor valor</t>
  </si>
  <si>
    <t>(...)</t>
  </si>
  <si>
    <t>Documentos y Cuentas a Pagar</t>
  </si>
  <si>
    <t>Obligac. por Administración de Cartera</t>
  </si>
  <si>
    <t>Sobregrio en cuenta corriente</t>
  </si>
  <si>
    <t>Porción circulante de prést. a largo plazo</t>
  </si>
  <si>
    <t>Intereses a Devengar</t>
  </si>
  <si>
    <t xml:space="preserve">Deudores por Intermediación </t>
  </si>
  <si>
    <t xml:space="preserve">Documentos y cuentas por cobrar </t>
  </si>
  <si>
    <t>Deudores Varios</t>
  </si>
  <si>
    <t xml:space="preserve">Cuentas por cobrar a Personas y Empresas Relacionadas </t>
  </si>
  <si>
    <t xml:space="preserve">Provisiones  </t>
  </si>
  <si>
    <t>Impuesto a la Renta a pagar</t>
  </si>
  <si>
    <t>IVA  a pagar</t>
  </si>
  <si>
    <t>Retenciones de impuestos</t>
  </si>
  <si>
    <t>Aportes y Retenciones a pagar</t>
  </si>
  <si>
    <t xml:space="preserve">Otros Activos </t>
  </si>
  <si>
    <t xml:space="preserve">Otros Pasivos </t>
  </si>
  <si>
    <t>Préstamos de terceros</t>
  </si>
  <si>
    <t>TOTAL ACTIVO CORRIENTE</t>
  </si>
  <si>
    <t>ACTIVO NO CORRIENTE</t>
  </si>
  <si>
    <t>Acción de la Bolsa de Valores</t>
  </si>
  <si>
    <t xml:space="preserve">Créditos </t>
  </si>
  <si>
    <t>Créditos en Gestión de Cobro</t>
  </si>
  <si>
    <t>(…)</t>
  </si>
  <si>
    <t xml:space="preserve">Acreedores por Intermediación </t>
  </si>
  <si>
    <t>Oblig. Por Administración de Cartera</t>
  </si>
  <si>
    <t>Acreedores Varios</t>
  </si>
  <si>
    <t>Préstamos en Bancos</t>
  </si>
  <si>
    <t>Previsión para indemnización</t>
  </si>
  <si>
    <t>TOTAL PASIVO NO CORRIENTE</t>
  </si>
  <si>
    <t>TOTAL PASIVO</t>
  </si>
  <si>
    <t>PATRIMONIO NETO</t>
  </si>
  <si>
    <t>Capital Integrado</t>
  </si>
  <si>
    <t>RESULTADOS</t>
  </si>
  <si>
    <t>TOTAL PATRIMONIO NETO (según el Estado de Variación del Patrimonio Neto)</t>
  </si>
  <si>
    <t>Gastos de desarrollo</t>
  </si>
  <si>
    <t>(Amortización Acumulada)</t>
  </si>
  <si>
    <t>TOTAL ACTIVO NO CORRIENTE</t>
  </si>
  <si>
    <t>TOTAL PASIVO Y PATRIMONIO NETO</t>
  </si>
  <si>
    <t>ESTADO DE RESULTADOS</t>
  </si>
  <si>
    <t>INGRESOS OPERATIVOS</t>
  </si>
  <si>
    <t>Comisiones por operaciones en rueda</t>
  </si>
  <si>
    <t>- Por intermediación de acciones en rueda</t>
  </si>
  <si>
    <t>- Por intermediación de renta fija en rueda</t>
  </si>
  <si>
    <t>Comisiones por operaciones fuera de rueda</t>
  </si>
  <si>
    <t>Comisiones por contratos de colocación primaria</t>
  </si>
  <si>
    <t>-Comisiones por contratos de colocación primaria de acciones</t>
  </si>
  <si>
    <t>-Comisiones por contratos de colocación primaria de renta fija</t>
  </si>
  <si>
    <t>-Ingresos por administración de cartera</t>
  </si>
  <si>
    <t>-Ingresos por custodia de valores</t>
  </si>
  <si>
    <t>-Ingresos por venta de cartera propia</t>
  </si>
  <si>
    <t>-Ingresos por venta de cartera propia a personas y empresas relacionadas</t>
  </si>
  <si>
    <t>Gastos por comisiones y servicios</t>
  </si>
  <si>
    <t>Aranceles por negociación Bolsa de Valores</t>
  </si>
  <si>
    <t>RESULTADO OPERATIVO BRUTO</t>
  </si>
  <si>
    <t>Publicidad</t>
  </si>
  <si>
    <t>Folletos e impresiones</t>
  </si>
  <si>
    <t>Servicios personales</t>
  </si>
  <si>
    <t>Remuneración Sindico</t>
  </si>
  <si>
    <t xml:space="preserve"> Honorarios Profesionales</t>
  </si>
  <si>
    <t>Previsión, amortización y depreciaciones</t>
  </si>
  <si>
    <t>Capacitaciones</t>
  </si>
  <si>
    <t>Alquileres</t>
  </si>
  <si>
    <t>Gastos generales</t>
  </si>
  <si>
    <t xml:space="preserve">Seguros </t>
  </si>
  <si>
    <t>Publicidad y Propagandas</t>
  </si>
  <si>
    <t>Impuestos, tasas y contribuciones</t>
  </si>
  <si>
    <t>RESULTADO OPERATIVO NETO</t>
  </si>
  <si>
    <t xml:space="preserve"> Otros Ingresos</t>
  </si>
  <si>
    <t xml:space="preserve"> Otros egresos</t>
  </si>
  <si>
    <t>Generados por activos</t>
  </si>
  <si>
    <t>Generados por pasivos</t>
  </si>
  <si>
    <t>Ingresos extraordinarios</t>
  </si>
  <si>
    <t>Egresos extraordinarios</t>
  </si>
  <si>
    <t>AJUSTE DE RESULTADO DE EJERCICIOS ANTERIORES</t>
  </si>
  <si>
    <t xml:space="preserve">Ingresos </t>
  </si>
  <si>
    <t>Egresos</t>
  </si>
  <si>
    <t>UTILIDAD O (PERDIDA)</t>
  </si>
  <si>
    <t>IMPUESTO A LA RENTA</t>
  </si>
  <si>
    <t>RESULTADO DEL EJERCICIO</t>
  </si>
  <si>
    <t>ESTADO DE FLUJO DE EFECTIVO</t>
  </si>
  <si>
    <t>PERIODO ACTUAL</t>
  </si>
  <si>
    <t>Flujo de Efectivo por las Actividades Operativas</t>
  </si>
  <si>
    <t>Ingreso en efectivo por comisiones y otros</t>
  </si>
  <si>
    <t>Efectivo pagado a empleados</t>
  </si>
  <si>
    <t>Efectivo generado (usado) por otras actividades</t>
  </si>
  <si>
    <t>Total de efectivo de las actividades operativas antes de cambios en los activos de operaciones</t>
  </si>
  <si>
    <t>(Aumento) disminución en los activos de operación</t>
  </si>
  <si>
    <t>Fondos colocados a corto plazo</t>
  </si>
  <si>
    <t>Aumento (disminución) en pasivos operativos</t>
  </si>
  <si>
    <t>Pagos a proveedores</t>
  </si>
  <si>
    <t>Efectivo neto de actividades de operación antes de impuestos</t>
  </si>
  <si>
    <t>Impuesto a la Renta</t>
  </si>
  <si>
    <t>Efectivo neto de actividades de operación</t>
  </si>
  <si>
    <t>Flujo de Efectivo por Actividades de Inversión</t>
  </si>
  <si>
    <t>Inversiones en otras empresas</t>
  </si>
  <si>
    <t>Inversiones Temporarias</t>
  </si>
  <si>
    <t>Fondos con destino especial</t>
  </si>
  <si>
    <t>Compra de propiedad, planta y equipo</t>
  </si>
  <si>
    <t>Adquisición de Acciones y Títulos de Deuda (Cartera propia)</t>
  </si>
  <si>
    <t>Intereses percibidos</t>
  </si>
  <si>
    <t>Dividendos percibidos</t>
  </si>
  <si>
    <t>Efectivo neto por (o usado) en actividades de inversión</t>
  </si>
  <si>
    <t>Flujo de Efectivo por Actividades de Financiamiento</t>
  </si>
  <si>
    <t xml:space="preserve">Aportes de capital </t>
  </si>
  <si>
    <t>Proveniente de préstamos y otras deudas</t>
  </si>
  <si>
    <t>Dividendos pagados</t>
  </si>
  <si>
    <t>Intereses pagados</t>
  </si>
  <si>
    <t>Aumento (o disminución) neto de  efectivo y sus equivalentes</t>
  </si>
  <si>
    <t>ESTADO DE VARIACION DEL PATRIMONIO NETO</t>
  </si>
  <si>
    <t>RESERVAS</t>
  </si>
  <si>
    <t>Integrado</t>
  </si>
  <si>
    <t>Legal</t>
  </si>
  <si>
    <t>Facultativa</t>
  </si>
  <si>
    <t>Revalúo</t>
  </si>
  <si>
    <t>2.1 Naturaleza jurídica de las Actividades de la sociedad:</t>
  </si>
  <si>
    <t>2.2 Participación en otras empresas</t>
  </si>
  <si>
    <t xml:space="preserve">3.1. Base de preparación de los Estados Contables: </t>
  </si>
  <si>
    <t>Para la valuación de las inversiones serán aplicadas las normas establecidas por la Comisión Nacional de Valores y las Normas Internacionales de Información Financiera.</t>
  </si>
  <si>
    <t>3.3. Política de Constitución de Previsiones:</t>
  </si>
  <si>
    <t>La entidad no tiene saldos de clientes, que requieran la constitución de previsiones.</t>
  </si>
  <si>
    <t>Los bienes de uso son depreciados por un sistema de línea recta en función a los años de vida útil estimados.</t>
  </si>
  <si>
    <t xml:space="preserve">3.6 Flujo de Efectivo  </t>
  </si>
  <si>
    <t>3.7 Normas aplicadas para la Consolidación de estados financieros</t>
  </si>
  <si>
    <t xml:space="preserve">3.8 Gastos de Constitución y Organización </t>
  </si>
  <si>
    <t>Estas partidas han sido totalmente amortizadas.</t>
  </si>
  <si>
    <t>La empresa no ha cambiado, ni tiene previsto cambiar sus políticas y/o procedimientos contables.</t>
  </si>
  <si>
    <t>a)  Valuación en moneda extranjera</t>
  </si>
  <si>
    <t>CONCEPTO</t>
  </si>
  <si>
    <t>Tipo de Cambio Comprador</t>
  </si>
  <si>
    <t>Tipo de Cambio Vendedor</t>
  </si>
  <si>
    <t>b)  Posición en moneda extranjera</t>
  </si>
  <si>
    <t>ACTIVOS Y PASIVOS EN MONEDA EXTRANJERA</t>
  </si>
  <si>
    <t>c)  Diferencia de cambio en moneda extranjera</t>
  </si>
  <si>
    <t>d)  Disponibilidades</t>
  </si>
  <si>
    <t xml:space="preserve"> TIPO DE MONEDA </t>
  </si>
  <si>
    <t>SALDO AL</t>
  </si>
  <si>
    <t xml:space="preserve">SALDO AL </t>
  </si>
  <si>
    <t>Disponibilidades</t>
  </si>
  <si>
    <t xml:space="preserve">Gs. </t>
  </si>
  <si>
    <t>e)  Inversiones</t>
  </si>
  <si>
    <t>g)  Bienes de Uso</t>
  </si>
  <si>
    <t>h)  Cargos Diferidos</t>
  </si>
  <si>
    <t>i)  Intangibles</t>
  </si>
  <si>
    <t>j)  Otros Activos Corrientes y No Corrientes</t>
  </si>
  <si>
    <t>l) Documentos y Cuentas por pagar</t>
  </si>
  <si>
    <t>n)  Administración de Cartera</t>
  </si>
  <si>
    <t>o)  Cuentas a pagar a Personas y Empresas Relacionadas</t>
  </si>
  <si>
    <t>p) Obligación por Contrato de Underwriting</t>
  </si>
  <si>
    <t>q) Otros Pasivos Corrientes y No Corrientes</t>
  </si>
  <si>
    <t>r) Saldos y transacciones con personas y empresas relacionadas</t>
  </si>
  <si>
    <t>s)  Resultados con personas y empresas vinculadas</t>
  </si>
  <si>
    <t>t) Patrimonio</t>
  </si>
  <si>
    <t xml:space="preserve"> Saldo al inicio del ejercicio </t>
  </si>
  <si>
    <t xml:space="preserve"> Aumentos </t>
  </si>
  <si>
    <t xml:space="preserve"> Disminución </t>
  </si>
  <si>
    <t xml:space="preserve"> Saldo al cierre del ejercicio </t>
  </si>
  <si>
    <t>Ajustes al Patrimonio</t>
  </si>
  <si>
    <t>Reservas</t>
  </si>
  <si>
    <t>Resultados Acumulados</t>
  </si>
  <si>
    <t>Utilidad del Ejercicio</t>
  </si>
  <si>
    <t>Reserva Legal</t>
  </si>
  <si>
    <t>Total</t>
  </si>
  <si>
    <t>u)  Previsiones</t>
  </si>
  <si>
    <t>v)  Ingresos Operativos</t>
  </si>
  <si>
    <t>Otros ingresos Operativos</t>
  </si>
  <si>
    <t>w)  Otros Gastos Operativos, de Comercialización y de Administración</t>
  </si>
  <si>
    <t>x) Otros Ingresos y Egresos</t>
  </si>
  <si>
    <t>a) Compromisos Directos:</t>
  </si>
  <si>
    <t>b) Contingencias Legales:</t>
  </si>
  <si>
    <t>No existen hechos posteriores al cierre del ejercicio que impliquen alteraciones significativas a la estructura patrimonial y resultado del ejercicio.</t>
  </si>
  <si>
    <t>La firma cuenta con la libre disposición de su patrimonio.</t>
  </si>
  <si>
    <t xml:space="preserve">5.  </t>
  </si>
  <si>
    <t xml:space="preserve"> CUADRO DEL CAPITAL INTEGRADO</t>
  </si>
  <si>
    <t xml:space="preserve">1.5              E-MAIL: </t>
  </si>
  <si>
    <t>1.6              SITIO PAGINA WEB</t>
  </si>
  <si>
    <t xml:space="preserve">Menos: Previsión por cuentas a cobrar a personas y empresas relacionadas </t>
  </si>
  <si>
    <t xml:space="preserve">Dividendos a pagar en Efectivo </t>
  </si>
  <si>
    <t xml:space="preserve">Previsiones </t>
  </si>
  <si>
    <t xml:space="preserve">Otros gastos operativos </t>
  </si>
  <si>
    <t xml:space="preserve">Otros gastos de comercialización </t>
  </si>
  <si>
    <t>OTROS INGRESOS Y EGRESOS (Nota…)</t>
  </si>
  <si>
    <t>RESULTADO EXTRAORDINARIO (Nota...)</t>
  </si>
  <si>
    <t>Efectivo y su equivalente al comienzo del período</t>
  </si>
  <si>
    <t>Efectivo y su equivalente  al cierre del período</t>
  </si>
  <si>
    <r>
      <t>3.2. Criterio de Valuación</t>
    </r>
    <r>
      <rPr>
        <sz val="9"/>
        <color indexed="8"/>
        <rFont val="Tahoma"/>
        <family val="2"/>
      </rPr>
      <t>:</t>
    </r>
  </si>
  <si>
    <r>
      <t>3.4. Política de Depreciación</t>
    </r>
    <r>
      <rPr>
        <sz val="9"/>
        <color indexed="8"/>
        <rFont val="Tahoma"/>
        <family val="2"/>
      </rPr>
      <t xml:space="preserve">: </t>
    </r>
  </si>
  <si>
    <r>
      <t>3.5 Política de Reconocimiento de Ingresos</t>
    </r>
    <r>
      <rPr>
        <sz val="9"/>
        <color indexed="8"/>
        <rFont val="Tahoma"/>
        <family val="2"/>
      </rPr>
      <t>:</t>
    </r>
  </si>
  <si>
    <t>La entidad no consolida estados financieros, pues no es vinculante de ninguna sociedad.</t>
  </si>
  <si>
    <t>NO APLICABLE</t>
  </si>
  <si>
    <t>EJERCICIO ANTERIOR</t>
  </si>
  <si>
    <t>Acumulados</t>
  </si>
  <si>
    <t>Del Ejercicio</t>
  </si>
  <si>
    <t>BIENES DE USO</t>
  </si>
  <si>
    <t>Carteles</t>
  </si>
  <si>
    <t>TOTAL ACTIVO</t>
  </si>
  <si>
    <t>IVA Debito Fiscal</t>
  </si>
  <si>
    <t xml:space="preserve">1.4              FAX: </t>
  </si>
  <si>
    <t xml:space="preserve"> (En Guaraníes)</t>
  </si>
  <si>
    <t xml:space="preserve">Obligac. por Contratos de underwriting </t>
  </si>
  <si>
    <t>Cuentas a Pagar (Nota 5 - p)</t>
  </si>
  <si>
    <r>
      <t>DETALLE DE  VINCULOS PATRIMONIALES EN OTRAS ENTIDADES DE LOS DIRECTORES, SINDICOS Y OPERADORES</t>
    </r>
    <r>
      <rPr>
        <sz val="8"/>
        <color indexed="8"/>
        <rFont val="Tahoma"/>
        <family val="2"/>
      </rPr>
      <t xml:space="preserve"> </t>
    </r>
  </si>
  <si>
    <r>
      <t xml:space="preserve">-Ingresos por operaciones y servicios a personas relacionadas </t>
    </r>
    <r>
      <rPr>
        <b/>
        <sz val="8"/>
        <color indexed="8"/>
        <rFont val="Tahoma"/>
        <family val="2"/>
      </rPr>
      <t>)</t>
    </r>
  </si>
  <si>
    <t xml:space="preserve"> PERIODO ANTERIOR</t>
  </si>
  <si>
    <t>Período Actual</t>
  </si>
  <si>
    <t>Período Anterior</t>
  </si>
  <si>
    <t>Pasivo Corriente</t>
  </si>
  <si>
    <t>Préstamos Financieros  (Nota 5– k)</t>
  </si>
  <si>
    <t>Equipos de Informatica</t>
  </si>
  <si>
    <t>Muebles y equipos</t>
  </si>
  <si>
    <t>PATRIMONIO NETO(Nota 5 –t)</t>
  </si>
  <si>
    <t>Aranceles de la CNV</t>
  </si>
  <si>
    <t>Suscripto</t>
  </si>
  <si>
    <t>Movimientos</t>
  </si>
  <si>
    <t>Movimientos subsecuentes</t>
  </si>
  <si>
    <t>Resultado del ejercicio</t>
  </si>
  <si>
    <t>Total período actual</t>
  </si>
  <si>
    <t>Total período anterior</t>
  </si>
  <si>
    <t>Detalle</t>
  </si>
  <si>
    <t>Moneda extranjera clase</t>
  </si>
  <si>
    <t>Moneda extranjera Monto</t>
  </si>
  <si>
    <t>Cambio cierre periodo actual (guaranies)</t>
  </si>
  <si>
    <t>Saldo periodo actual (guaranies)</t>
  </si>
  <si>
    <t>Concepto</t>
  </si>
  <si>
    <t xml:space="preserve">Tipo de Cambio periodo Actual    </t>
  </si>
  <si>
    <t>Monto Ajustado Periodo Actual G.</t>
  </si>
  <si>
    <t>Tipo de Cambio periodo Anterior</t>
  </si>
  <si>
    <t>Monto Ajustado Periodo Anterior G.</t>
  </si>
  <si>
    <t>Totales</t>
  </si>
  <si>
    <t xml:space="preserve">Seguros Pagados por Adelantado  </t>
  </si>
  <si>
    <t>Acreedores Varios  (Nota 5 – l)</t>
  </si>
  <si>
    <r>
      <t xml:space="preserve">Intereses- Gastos Bancarios  </t>
    </r>
    <r>
      <rPr>
        <b/>
        <sz val="8"/>
        <color indexed="8"/>
        <rFont val="Tahoma"/>
        <family val="2"/>
      </rPr>
      <t>(Nota…)</t>
    </r>
  </si>
  <si>
    <t>Periodo Actual</t>
  </si>
  <si>
    <t>Periodo Anterior</t>
  </si>
  <si>
    <t>Banco</t>
  </si>
  <si>
    <t>(-) Depreciacion del periodo</t>
  </si>
  <si>
    <t>BENEFICIARIO FINAL</t>
  </si>
  <si>
    <t>SOCIO</t>
  </si>
  <si>
    <t>N/A</t>
  </si>
  <si>
    <t>Porcentaje de Participacion Sustantiva</t>
  </si>
  <si>
    <t>Ganancias por Valuacion De Activos Monetarios en moneda Extranjera</t>
  </si>
  <si>
    <t>Ganancias por Valuacion de Pasivos Monetarios en moneda extranjera</t>
  </si>
  <si>
    <t>Perdidas por Valuacion de Activos Monetarios en Moneda Extranjera</t>
  </si>
  <si>
    <t>Perdidas por Valuación de Pasivos Monetarios En Moneda Extranjera</t>
  </si>
  <si>
    <t>Nombre y Apellido o Empresa</t>
  </si>
  <si>
    <t>Relación (Art. 34 Inc A)</t>
  </si>
  <si>
    <t>Relación (Art. 34 Inc B)</t>
  </si>
  <si>
    <t>No se aplica</t>
  </si>
  <si>
    <t>Relación (Art. 34 Inc C)</t>
  </si>
  <si>
    <t>Relación (Art. 34 Inc D)</t>
  </si>
  <si>
    <t>Vicepresidente</t>
  </si>
  <si>
    <t>Síndico</t>
  </si>
  <si>
    <t>Relación (Art. 34 Inc E)</t>
  </si>
  <si>
    <t>6. A) PARTE VINCULADAS O RELACIONADAS. Art. 34 de la Ley 5810/17</t>
  </si>
  <si>
    <t>Beneficiario Final</t>
  </si>
  <si>
    <t>Nota 5.  Criterios específicos de valuación.</t>
  </si>
  <si>
    <r>
      <t xml:space="preserve">Nota 4. </t>
    </r>
    <r>
      <rPr>
        <b/>
        <sz val="7"/>
        <color indexed="8"/>
        <rFont val="Times New Roman"/>
        <family val="1"/>
      </rPr>
      <t xml:space="preserve"> </t>
    </r>
    <r>
      <rPr>
        <b/>
        <u/>
        <sz val="9"/>
        <color indexed="8"/>
        <rFont val="Tahoma"/>
        <family val="2"/>
      </rPr>
      <t>Cambio de políticas y procedimientos de contabilidad</t>
    </r>
  </si>
  <si>
    <r>
      <t>Nota 3.</t>
    </r>
    <r>
      <rPr>
        <b/>
        <sz val="7"/>
        <color indexed="8"/>
        <rFont val="Times New Roman"/>
        <family val="1"/>
      </rPr>
      <t xml:space="preserve">    </t>
    </r>
    <r>
      <rPr>
        <b/>
        <u/>
        <sz val="9"/>
        <color indexed="8"/>
        <rFont val="Tahoma"/>
        <family val="2"/>
      </rPr>
      <t>Principales políticas y prácticas contables aplicadas</t>
    </r>
  </si>
  <si>
    <r>
      <t>Nota 2.</t>
    </r>
    <r>
      <rPr>
        <b/>
        <sz val="7"/>
        <color indexed="8"/>
        <rFont val="Times New Roman"/>
        <family val="1"/>
      </rPr>
      <t xml:space="preserve">    </t>
    </r>
    <r>
      <rPr>
        <b/>
        <u/>
        <sz val="9"/>
        <color indexed="8"/>
        <rFont val="Tahoma"/>
        <family val="2"/>
      </rPr>
      <t>Información básica de la empresa</t>
    </r>
  </si>
  <si>
    <r>
      <t>Nota 1.</t>
    </r>
    <r>
      <rPr>
        <b/>
        <sz val="7"/>
        <color indexed="8"/>
        <rFont val="Times New Roman"/>
        <family val="1"/>
      </rPr>
      <t xml:space="preserve">   </t>
    </r>
    <r>
      <rPr>
        <b/>
        <u/>
        <sz val="9"/>
        <color indexed="8"/>
        <rFont val="Tahoma"/>
        <family val="2"/>
      </rPr>
      <t>Consideraciones de los Estados Contables</t>
    </r>
  </si>
  <si>
    <t xml:space="preserve"> Nota 6. Información referente a contingencias y compromisos</t>
  </si>
  <si>
    <t>Nota 11. Sanciones</t>
  </si>
  <si>
    <t>Nota 10. Restricciones para Distribución de Utilidades</t>
  </si>
  <si>
    <t>Nota 9. Cambios Contables</t>
  </si>
  <si>
    <r>
      <t>Nota 8.</t>
    </r>
    <r>
      <rPr>
        <b/>
        <sz val="7"/>
        <color indexed="8"/>
        <rFont val="Times New Roman"/>
        <family val="1"/>
      </rPr>
      <t xml:space="preserve">  </t>
    </r>
    <r>
      <rPr>
        <b/>
        <sz val="9"/>
        <color indexed="8"/>
        <rFont val="Tahoma"/>
        <family val="2"/>
      </rPr>
      <t>Limitación a la Libre Disponibilidad de los activos o del patrimonio y cualquier restricción al derecho de propiedad.</t>
    </r>
  </si>
  <si>
    <r>
      <t>Nota 7.</t>
    </r>
    <r>
      <rPr>
        <b/>
        <sz val="7"/>
        <color indexed="8"/>
        <rFont val="Times New Roman"/>
        <family val="1"/>
      </rPr>
      <t xml:space="preserve">  </t>
    </r>
    <r>
      <rPr>
        <b/>
        <sz val="9"/>
        <color indexed="8"/>
        <rFont val="Tahoma"/>
        <family val="2"/>
      </rPr>
      <t>Hechos Posteriores al cierre del Ejercicio</t>
    </r>
  </si>
  <si>
    <t>Inversiones Temporarias (Nota 5 –e )</t>
  </si>
  <si>
    <t>Créditos (Nota 5 - f.)</t>
  </si>
  <si>
    <t>Inversiones Permanentes (Nota 5- e)</t>
  </si>
  <si>
    <t>Activos Intangibles y Cargos Diferidos(Nota 5 – h )</t>
  </si>
  <si>
    <t>f) Documentos y Cuentas por Cobrar</t>
  </si>
  <si>
    <t>IVA Crédito Fiscal  (Nota 5 - j.)</t>
  </si>
  <si>
    <t>Retención de IVA  (Nota 5 - j.)</t>
  </si>
  <si>
    <t>Accion de la Bolsa De Valores</t>
  </si>
  <si>
    <t>Cantidad</t>
  </si>
  <si>
    <t>Valor Nominal</t>
  </si>
  <si>
    <t>Saldo Periodo Actual</t>
  </si>
  <si>
    <t>Saldo Ejercicio Anterior</t>
  </si>
  <si>
    <t>Otros Ingresos Operativos  Nota 5- V</t>
  </si>
  <si>
    <t xml:space="preserve"> GASTOS DE COMERCIALIZACIÓN (Nota 5 – w)</t>
  </si>
  <si>
    <t>GASTOS DE ADMINISTRACION (Nota 5 – w)</t>
  </si>
  <si>
    <t>GASTOS OPERATIVOS (Nota 5 – w)</t>
  </si>
  <si>
    <t xml:space="preserve">Otros gastos de administración </t>
  </si>
  <si>
    <t>Ingresos por operaciones y servicios extrabursátiles (Nota V)</t>
  </si>
  <si>
    <t>Ingresos por asesoría financiera (Nota 5 - y)</t>
  </si>
  <si>
    <t>Ingresos por intereses y dividendos de cartera propia (Nota 5- v)</t>
  </si>
  <si>
    <r>
      <t>Las 11</t>
    </r>
    <r>
      <rPr>
        <sz val="10"/>
        <color indexed="10"/>
        <rFont val="Tahoma"/>
        <family val="2"/>
      </rPr>
      <t xml:space="preserve"> </t>
    </r>
    <r>
      <rPr>
        <sz val="11"/>
        <color indexed="8"/>
        <rFont val="Tahoma"/>
        <family val="2"/>
      </rPr>
      <t>notas que se acompañan forman parte integrante de los Estados Contables.</t>
    </r>
  </si>
  <si>
    <r>
      <t>Las 11</t>
    </r>
    <r>
      <rPr>
        <sz val="10"/>
        <color indexed="10"/>
        <rFont val="Tahoma"/>
        <family val="2"/>
      </rPr>
      <t xml:space="preserve"> </t>
    </r>
    <r>
      <rPr>
        <sz val="10"/>
        <rFont val="Tahoma"/>
        <family val="2"/>
      </rPr>
      <t>notas que se acompañan forman parte integrante de los estados contables.</t>
    </r>
  </si>
  <si>
    <t>RESULTADOS FINANCIEROS (Nota C)</t>
  </si>
  <si>
    <t>Ingreso por Diferencias de cambio (Nota C)</t>
  </si>
  <si>
    <r>
      <t xml:space="preserve">Intereses- Gastos Bancarios pagados </t>
    </r>
    <r>
      <rPr>
        <b/>
        <sz val="8"/>
        <color indexed="8"/>
        <rFont val="Tahoma"/>
        <family val="2"/>
      </rPr>
      <t>(Nota X)</t>
    </r>
  </si>
  <si>
    <t>Diferencias de cambio (Nota C)</t>
  </si>
  <si>
    <t>Efectivo generado (usado) por otras actividades operativas</t>
  </si>
  <si>
    <t>Terreno</t>
  </si>
  <si>
    <t>Gtos de Const. y Org.</t>
  </si>
  <si>
    <t>Gastos de Desarrollo de Sistema</t>
  </si>
  <si>
    <t>TOTALES</t>
  </si>
  <si>
    <t>VALOR NOMINAL</t>
  </si>
  <si>
    <t>Inmuebles</t>
  </si>
  <si>
    <r>
      <t>Disponibilidades</t>
    </r>
    <r>
      <rPr>
        <sz val="14"/>
        <color indexed="8"/>
        <rFont val="Calibri"/>
        <family val="2"/>
        <scheme val="minor"/>
      </rPr>
      <t xml:space="preserve"> (</t>
    </r>
    <r>
      <rPr>
        <b/>
        <sz val="14"/>
        <color indexed="8"/>
        <rFont val="Calibri"/>
        <family val="2"/>
        <scheme val="minor"/>
      </rPr>
      <t>Nota 5 - d)</t>
    </r>
  </si>
  <si>
    <r>
      <t>Acreedores por Intermediación</t>
    </r>
    <r>
      <rPr>
        <sz val="14"/>
        <color indexed="8"/>
        <rFont val="Calibri"/>
        <family val="2"/>
        <scheme val="minor"/>
      </rPr>
      <t xml:space="preserve"> (Nota 5 - m)</t>
    </r>
  </si>
  <si>
    <r>
      <t xml:space="preserve">Obligac. por Contratos de Underwriting </t>
    </r>
    <r>
      <rPr>
        <b/>
        <sz val="14"/>
        <color indexed="8"/>
        <rFont val="Calibri"/>
        <family val="2"/>
        <scheme val="minor"/>
      </rPr>
      <t>(Nota 6 – p)</t>
    </r>
  </si>
  <si>
    <r>
      <t>Menos: Previsión para incobrables</t>
    </r>
    <r>
      <rPr>
        <b/>
        <sz val="14"/>
        <color indexed="8"/>
        <rFont val="Calibri"/>
        <family val="2"/>
        <scheme val="minor"/>
      </rPr>
      <t xml:space="preserve"> </t>
    </r>
    <r>
      <rPr>
        <sz val="14"/>
        <color indexed="8"/>
        <rFont val="Calibri"/>
        <family val="2"/>
        <scheme val="minor"/>
      </rPr>
      <t xml:space="preserve"> Acciones Emitidas</t>
    </r>
  </si>
  <si>
    <r>
      <t xml:space="preserve">Honorarios a Pagar </t>
    </r>
    <r>
      <rPr>
        <b/>
        <sz val="14"/>
        <color indexed="8"/>
        <rFont val="Calibri"/>
        <family val="2"/>
        <scheme val="minor"/>
      </rPr>
      <t>(Nota 5 – l)</t>
    </r>
  </si>
  <si>
    <r>
      <t xml:space="preserve">Otros Activos Corrientes </t>
    </r>
    <r>
      <rPr>
        <b/>
        <sz val="14"/>
        <color indexed="8"/>
        <rFont val="Calibri"/>
        <family val="2"/>
        <scheme val="minor"/>
      </rPr>
      <t>(Nota 5 - j)</t>
    </r>
  </si>
  <si>
    <r>
      <t xml:space="preserve">Otros Pasivos Corrientes  </t>
    </r>
    <r>
      <rPr>
        <b/>
        <sz val="14"/>
        <color indexed="8"/>
        <rFont val="Calibri"/>
        <family val="2"/>
        <scheme val="minor"/>
      </rPr>
      <t>(Nota 5 – q)</t>
    </r>
  </si>
  <si>
    <r>
      <t>Menos: Previsión para incobrables</t>
    </r>
    <r>
      <rPr>
        <b/>
        <sz val="14"/>
        <color indexed="8"/>
        <rFont val="Calibri"/>
        <family val="2"/>
        <scheme val="minor"/>
      </rPr>
      <t xml:space="preserve"> </t>
    </r>
  </si>
  <si>
    <r>
      <t>Intereses a Devengar</t>
    </r>
    <r>
      <rPr>
        <b/>
        <sz val="14"/>
        <color indexed="8"/>
        <rFont val="Calibri"/>
        <family val="2"/>
        <scheme val="minor"/>
      </rPr>
      <t xml:space="preserve"> </t>
    </r>
  </si>
  <si>
    <r>
      <t xml:space="preserve">Derechos sobre títulos por Contratos  de Underwriting </t>
    </r>
    <r>
      <rPr>
        <b/>
        <sz val="14"/>
        <color indexed="8"/>
        <rFont val="Calibri"/>
        <family val="2"/>
        <scheme val="minor"/>
      </rPr>
      <t>(Nota 6- f)</t>
    </r>
  </si>
  <si>
    <r>
      <t>Otras contingencias</t>
    </r>
    <r>
      <rPr>
        <b/>
        <sz val="14"/>
        <color indexed="8"/>
        <rFont val="Calibri"/>
        <family val="2"/>
        <scheme val="minor"/>
      </rPr>
      <t xml:space="preserve"> </t>
    </r>
  </si>
  <si>
    <r>
      <t>Otros Pasivos no  Corrientes</t>
    </r>
    <r>
      <rPr>
        <b/>
        <sz val="14"/>
        <color indexed="8"/>
        <rFont val="Calibri"/>
        <family val="2"/>
        <scheme val="minor"/>
      </rPr>
      <t xml:space="preserve"> </t>
    </r>
  </si>
  <si>
    <t>ACWM CASA DE BOLSA S.A.</t>
  </si>
  <si>
    <t xml:space="preserve">                                              ACWM CASA DE BOLSA S.A.</t>
  </si>
  <si>
    <t>NOMBRE O RAZON SOCIAL: ACWM CASA DE BOLSA S.A.</t>
  </si>
  <si>
    <t xml:space="preserve">REGISTRO CNV:   </t>
  </si>
  <si>
    <t xml:space="preserve">1.1              CODIGO BOLSA.:  </t>
  </si>
  <si>
    <t xml:space="preserve">1.3              TELEFONO: </t>
  </si>
  <si>
    <t>administracion@acwm.com.py</t>
  </si>
  <si>
    <t>ESCRITURA Nº 1803                             FECHA: 22/10/2021</t>
  </si>
  <si>
    <t>INSCRIPCION EN EL REGISTRO PUBLICO Nº: 329 SERIE B FOLIO 329</t>
  </si>
  <si>
    <t>Anibal Casas Arregui</t>
  </si>
  <si>
    <t>Elias Roberto Finkelberg</t>
  </si>
  <si>
    <t>Rosanna Maria Coscia Serrati</t>
  </si>
  <si>
    <t>Raul Fernando Vargas</t>
  </si>
  <si>
    <t>Capital Social (de acuerdo al artículo 5º. de los estatutos sociales) Gs. 2.600.000.000, distribuido en 2.600 acciones nominativas ordinarias, de valor nominal de Gs. 1.000.000 cada una.</t>
  </si>
  <si>
    <t xml:space="preserve">INSCRIPCIÓN EN EL REGISTRO PUBLICO: Nº 329 FOLIO Nº 329  – Fecha: 10/02/2022  </t>
  </si>
  <si>
    <t>Capital Emitido G. 2.600.000.000.-</t>
  </si>
  <si>
    <t>Capital Suscripto G 2.600.000.000.-</t>
  </si>
  <si>
    <t>ANIBAL CASAS ARREGUI</t>
  </si>
  <si>
    <t>ROBERTO FINKELBERG</t>
  </si>
  <si>
    <t>01 AL 2599</t>
  </si>
  <si>
    <t>2600 AL 2600</t>
  </si>
  <si>
    <t>2599 VOTOS</t>
  </si>
  <si>
    <t>1 VOTO</t>
  </si>
  <si>
    <t>ACWM CASA DE BOLSA SOCIEDAD ANONIMA fue constituida por Escritura Pública N.º1.803 de fecha 22 de octubre del 2021, pasada ante el Escribano Público Luis Enrique Peroni Giralt, Notario y Escribano Público, con Registro Nro.528 en donde constan su denominación, objeto, capital social, sistemas de administración y demás modalidades, inscribiéndose en la Dirección General de los Registros Públicos Sección Personas Jurídicas y Asociaciones, como Matrícula 37070, Serie Comercial, bajo el N.º 11732453, folio 01-15, de fecha 03/02/2022 y sin fecha reingreso y en Registro Público de Comercio, Secc. Comercio como matrícula comercial N.º 329 Serie Comercial bajo el N.º 1 al folio 1 y siguientes, en fecha 22/10/2021 y reingreso en fecha 10/02/2022.</t>
  </si>
  <si>
    <t>La entidad  tiene participación en la Bolsa de Valores por valor de  Gs. 1.003.000.000 (Guaraníes Mil tres millones).-</t>
  </si>
  <si>
    <t>Caja</t>
  </si>
  <si>
    <t>ACWM CASA DE BOLSA S.A., al cierre del periodo considerado cuenta con participación en BVPASA (Bolsa de Valores y Productos Asunción S.A.) de acuerdo a lo establecido en la Ley 5810/17 del Mercado de Capitales.</t>
  </si>
  <si>
    <t>Accionista 99,96%</t>
  </si>
  <si>
    <t>Accionista 0,04%</t>
  </si>
  <si>
    <t>Capital Integrado G. 2.600.000.000.-</t>
  </si>
  <si>
    <t>VALOR DE MERCADO</t>
  </si>
  <si>
    <t>1.2              DIRECCION OFICINA PRINCIPAL: YEGROS 3144</t>
  </si>
  <si>
    <t>1.7              DOMICILIO LEGAL: YEGROS 3144</t>
  </si>
  <si>
    <t>Diferencia de Cambio</t>
  </si>
  <si>
    <t>OTROS</t>
  </si>
  <si>
    <t>Superavit por Revaluacion de acciones</t>
  </si>
  <si>
    <t>Aportes para futura Capitalizacion</t>
  </si>
  <si>
    <t>Usd.</t>
  </si>
  <si>
    <t>Aportes para Futura Capitalizacion</t>
  </si>
  <si>
    <t>Combustible</t>
  </si>
  <si>
    <t>Gastos judiciales</t>
  </si>
  <si>
    <t>Período Actual Gs.</t>
  </si>
  <si>
    <t>Período Anterior Gs.</t>
  </si>
  <si>
    <t>Detalle de la Póliza</t>
  </si>
  <si>
    <t xml:space="preserve">Asegurado : BOLSA DE VALORES Y PRODUCTOS DE ASUNCION SA </t>
  </si>
  <si>
    <t xml:space="preserve">Período Actual </t>
  </si>
  <si>
    <t>en Gs.</t>
  </si>
  <si>
    <t>TOTAL</t>
  </si>
  <si>
    <t xml:space="preserve"> Igual Período de año anterior</t>
  </si>
  <si>
    <t xml:space="preserve">      en Gs.</t>
  </si>
  <si>
    <t>Otros Gastos de Comercialización</t>
  </si>
  <si>
    <t>Este rubro está compuesto por las siguientes cuentas:</t>
  </si>
  <si>
    <t xml:space="preserve">Otros Gastos de Administración </t>
  </si>
  <si>
    <t>Compañía de Seguro : SANCOR SEGUROS DEL PARAGUAY SA</t>
  </si>
  <si>
    <t>Número de Póliza : 1514002920</t>
  </si>
  <si>
    <t>Tomador: ACWM CASA DE BOLSA SA</t>
  </si>
  <si>
    <t>Fecha de emisión : 28/04/2023</t>
  </si>
  <si>
    <t>Vigencia desde : 01/05/2023</t>
  </si>
  <si>
    <t>Vigencia hasta : 01/05/2024</t>
  </si>
  <si>
    <t xml:space="preserve">Plazo en días : 367 días </t>
  </si>
  <si>
    <t>Capital máximo asegurado : 735.667.500.-</t>
  </si>
  <si>
    <t xml:space="preserve">k) Préstamos Financieros (Pasivo Corriente) </t>
  </si>
  <si>
    <t>m) Acreedores por Intermediación:</t>
  </si>
  <si>
    <t>y) Resultados Financieros</t>
  </si>
  <si>
    <t xml:space="preserve">z) Resultados Extraordinarios </t>
  </si>
  <si>
    <t xml:space="preserve">c) Garantías Constituidas: </t>
  </si>
  <si>
    <t>Póliza de Caución / Garantía de Desempeño Profesional</t>
  </si>
  <si>
    <t>Sueldos y jornales</t>
  </si>
  <si>
    <t>Aporte patronal IPS</t>
  </si>
  <si>
    <t>Gastos de Insumos Informaticos</t>
  </si>
  <si>
    <t>Expensas</t>
  </si>
  <si>
    <t>Servicio de limpieza</t>
  </si>
  <si>
    <t>Rep. y Mant. de instalaciones</t>
  </si>
  <si>
    <t>Gastos de mantenimiento</t>
  </si>
  <si>
    <t>Gastos no deducibles</t>
  </si>
  <si>
    <t>Gastos de Escribania</t>
  </si>
  <si>
    <t>Gastos de comunicación</t>
  </si>
  <si>
    <t>Instalaciones</t>
  </si>
  <si>
    <t>Muebles y Utiles</t>
  </si>
  <si>
    <t>Diferencia de Cambio ganancia</t>
  </si>
  <si>
    <t>Interes, Comision Gtos Bancarios</t>
  </si>
  <si>
    <t>Cuentas a Pagar a Personas y Empresas Relacionadas (Nota 5– r )</t>
  </si>
  <si>
    <t>Anticipo de fondo operativo</t>
  </si>
  <si>
    <t>Cuentas a Pagar a Personas y Empresas Relacionadas (Nota 5 - o)</t>
  </si>
  <si>
    <t>Información al 31/12/2023</t>
  </si>
  <si>
    <t>Sueldos a pagar</t>
  </si>
  <si>
    <t>CORRESPONDIENTE AL  31/12/2023  PRESENTADO EN FORMA COMPARATIVA CON EL 31/12/2022</t>
  </si>
  <si>
    <t>Aguinaldos</t>
  </si>
  <si>
    <t xml:space="preserve">                                                        NOTAS A LOS ESTADOS FINANCIEROS AL 31/12/2023</t>
  </si>
  <si>
    <t>El Directorio de ACWM CASA DE BOLSA S.A., ha aprobado los Estados Contables al 31/12/2023</t>
  </si>
  <si>
    <t>El flujo de efectivo fue adecuado al formato requerido en el anexo F del titulo 3 de la RES. 35/2023.</t>
  </si>
  <si>
    <t>Banco Interfisa Cta Cte . 221045209</t>
  </si>
  <si>
    <t>Banco Interfisa Cta Cte . 229045208</t>
  </si>
  <si>
    <t>Financiera Finexpar Caja de Ahorro Guaranies - 0193105657</t>
  </si>
  <si>
    <t>Financiera Finexpar Caja de Ahorro Guaranies - 0193105247</t>
  </si>
  <si>
    <t>Financiera Finexpar Caja de Ahorro Dolares - 0113105658</t>
  </si>
  <si>
    <t>Financiera Finexpar Caja de Ahorro Dolares - 0113105248</t>
  </si>
  <si>
    <t>Banco Continental Cta Cte. - Guaranies - 012341629207</t>
  </si>
  <si>
    <t>Banco Continental Caja de Ahorro - Guaranies - 012521280607</t>
  </si>
  <si>
    <t>Areti Bank - Cta. Cte. - Dolares - 20012020200100101</t>
  </si>
  <si>
    <t>WSC Westside Consultants</t>
  </si>
  <si>
    <t>Safra National Bank - Cta. Cte. - Dolares - 17303902</t>
  </si>
  <si>
    <t>Safra National Bank - Cta. Cte. - Dolares - 17305697</t>
  </si>
  <si>
    <t>Títulos y valores negociables Gs.</t>
  </si>
  <si>
    <t>Títulos y valores negociables USD</t>
  </si>
  <si>
    <t>Títulos y valores en reporto Gs.</t>
  </si>
  <si>
    <t>Cheques descontados en cartera Gs.</t>
  </si>
  <si>
    <t>Cheques descontados en cartera USD</t>
  </si>
  <si>
    <t>Mejoras en propiedad de terceros</t>
  </si>
  <si>
    <t>IVA Crédito 10 %</t>
  </si>
  <si>
    <t>Retencion Iva</t>
  </si>
  <si>
    <t>Instituto de Prevision Social a pagar</t>
  </si>
  <si>
    <t>Sueldos a Pagar</t>
  </si>
  <si>
    <t>Acreedores por valores recibidos Gs.</t>
  </si>
  <si>
    <t>Acreedores por valores recibidos USD</t>
  </si>
  <si>
    <t>Intereses ganados por descuento de cheques</t>
  </si>
  <si>
    <t>Ganancia p/ Negociacion Titulos/ Acciones</t>
  </si>
  <si>
    <t>Comision de Corretaje</t>
  </si>
  <si>
    <t>Publicidad y Propaganda</t>
  </si>
  <si>
    <t>Cuotas y Suscripciones</t>
  </si>
  <si>
    <t>Intereses pagados en operac. Reporto</t>
  </si>
  <si>
    <t>Sueldos y Jornales</t>
  </si>
  <si>
    <t>Aporte Patronal IPS</t>
  </si>
  <si>
    <t>Honorarios Profesionales</t>
  </si>
  <si>
    <t>Honorarios por Auditoría Externa</t>
  </si>
  <si>
    <t>Impresos y Útiles</t>
  </si>
  <si>
    <t>Utiles de Oficina</t>
  </si>
  <si>
    <t>Gastos de Limpieza</t>
  </si>
  <si>
    <t>Gastos de Reparación</t>
  </si>
  <si>
    <t>Gastos de Mantenimiento</t>
  </si>
  <si>
    <t>Gastos de Informatica</t>
  </si>
  <si>
    <t>Combustibles y Lubricantes</t>
  </si>
  <si>
    <t>Movilidad, viáticos y hospedaje</t>
  </si>
  <si>
    <t>Seguros Pagados</t>
  </si>
  <si>
    <t>Gastos Generales</t>
  </si>
  <si>
    <t>Pasajes y Viáticos</t>
  </si>
  <si>
    <t>Gastos de Comunicacion</t>
  </si>
  <si>
    <t>Gastos de Consumision</t>
  </si>
  <si>
    <t>Fletes y encomiendas local</t>
  </si>
  <si>
    <t>Gastos Adm. no deducibles</t>
  </si>
  <si>
    <t>No Posee sanciones con la Superintendencia de Valores u otras entidades fiscalizadoras.</t>
  </si>
  <si>
    <t>CORRESPONDIENTE AL 31/12/2023  PRESENTADO EN FORMA COMPARATIVA AL 31/12/2022</t>
  </si>
  <si>
    <t>S&amp;G  - Accionista con el 99%</t>
  </si>
  <si>
    <t>Prudent Wealth Capital Corp - Accionista con el 100%</t>
  </si>
  <si>
    <t>Grupo Gala S.A. - Accionista con el 10%</t>
  </si>
  <si>
    <t>Accionista con el 99,96%</t>
  </si>
  <si>
    <t>Osvaldo Gauto</t>
  </si>
  <si>
    <t>Coordinador General</t>
  </si>
  <si>
    <t>Patricia Sanchez</t>
  </si>
  <si>
    <t>Oficial de Cumplimiento</t>
  </si>
  <si>
    <t>Jessy Pereira Berlanga</t>
  </si>
  <si>
    <t>Operadora</t>
  </si>
  <si>
    <t>Auditor Interno</t>
  </si>
  <si>
    <t>Marcela Fernandez</t>
  </si>
  <si>
    <r>
      <rPr>
        <b/>
        <sz val="8"/>
        <color theme="1"/>
        <rFont val="Tahoma"/>
        <family val="2"/>
      </rPr>
      <t>AUDITOR  EXTERNO   INDEPENDIENTE DESIGNADO:</t>
    </r>
    <r>
      <rPr>
        <sz val="8"/>
        <color theme="1"/>
        <rFont val="Tahoma"/>
        <family val="2"/>
      </rPr>
      <t xml:space="preserve"> CONSULTORA PARAGUAYA ALEMANA</t>
    </r>
  </si>
  <si>
    <r>
      <rPr>
        <b/>
        <sz val="8"/>
        <color theme="1"/>
        <rFont val="Tahoma"/>
        <family val="2"/>
      </rPr>
      <t>NÚMERO DE INSCRIPCIÓN EN EL REGISTRO DE LA CNV</t>
    </r>
    <r>
      <rPr>
        <sz val="8"/>
        <color theme="1"/>
        <rFont val="Tahoma"/>
        <family val="2"/>
      </rPr>
      <t>: AE033</t>
    </r>
  </si>
  <si>
    <t>Grupo Gala S.A. - Accionista con el 30%</t>
  </si>
  <si>
    <t>Los estados contables expuestos han sido formulados según lo establecido en la Resolucion N° 35/2023 de la Comisión Nacional de Valores, siguiendo instrucciones y normas contables.</t>
  </si>
  <si>
    <t>Las cuentas en moneda extranjera se valúan a su valor de cotización al cierre, de acuerdo a las disposiciones de la DNIT, Ley 6380/19. Los Estados Contables no reconocen en forma integral los efectos de la inflación en la situación patrimonial y financiera de la sociedad, en los resultados de sus operaciones en atención a que la corrección monetaria no constituye una práctica contable aceptada en el Paraguay.</t>
  </si>
  <si>
    <t>Las transacciones en moneda extranjera son convertidas al guaraní a la cotización vigente en la fecha de la transacción, utilizando el tipo comprador para el reconocimiento de los ingresos, y tipo vendedor para los gastos. Los saldos activos y los pasivos en moneda extranjera son ajustados al cierre de cada periodo al tipo de cambio establecido por la DNIT para esas fechas. Las diferencias de cambio son registradas en cuentas de resultados.</t>
  </si>
  <si>
    <t>Bolsa de Valores y Productos de Asunción S.A.</t>
  </si>
  <si>
    <t>La Entidad ya ha celebrado operaciones en el ejercicio 2023, como política de reconocimiento de Ingresos tiene  el criterio de que los ingresos sean  reconocidos con base en el criterio de lo devengado, de conformidad con las disposiciones de las Normas Contables.</t>
  </si>
  <si>
    <t>Saldo al inicio del ejercicio</t>
  </si>
  <si>
    <t>Transf. a dividendos a pagar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</si>
</sst>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 #,##0_ ;_ * \-#,##0_ ;_ * &quot;-&quot;_ ;_ @_ "/>
    <numFmt numFmtId="43" formatCode="_ * #,##0.00_ ;_ * \-#,##0.00_ ;_ * &quot;-&quot;??_ ;_ @_ "/>
    <numFmt numFmtId="164" formatCode="_-* #,##0.00_-;\-* #,##0.00_-;_-* &quot;-&quot;??_-;_-@_-"/>
    <numFmt numFmtId="165" formatCode="_-* #,##0\ _€_-;\-* #,##0\ _€_-;_-* &quot;-&quot;??\ _€_-;_-@_-"/>
    <numFmt numFmtId="166" formatCode="_ * #,##0_ ;_ * \-#,##0_ ;_ * &quot;-&quot;??_ ;_ @_ "/>
    <numFmt numFmtId="167" formatCode="_-* #,##0\ _€_-;\-* #,##0\ _€_-;_-* &quot;-&quot;\ _€_-;_-@_-"/>
    <numFmt numFmtId="168" formatCode="_(* #,##0.00_);_(* \(#,##0.00\);_(* \-??_);_(@_)"/>
    <numFmt numFmtId="169" formatCode="_-* #,##0.00\ _€_-;\-* #,##0.00\ _€_-;_-* &quot;-&quot;??\ _€_-;_-@_-"/>
    <numFmt numFmtId="170" formatCode="_-* #,##0_-;\-* #,##0_-;_-* &quot;-&quot;??_-;_-@_-"/>
  </numFmts>
  <fonts count="72" x14ac:knownFonts="1">
    <font>
      <sz val="11"/>
      <color theme="1"/>
      <name val="Calibri"/>
      <family val="2"/>
      <scheme val="minor"/>
    </font>
    <font>
      <b/>
      <sz val="9"/>
      <color indexed="8"/>
      <name val="Tahoma"/>
      <family val="2"/>
    </font>
    <font>
      <sz val="9"/>
      <color indexed="8"/>
      <name val="Tahoma"/>
      <family val="2"/>
    </font>
    <font>
      <b/>
      <sz val="7"/>
      <color indexed="8"/>
      <name val="Times New Roman"/>
      <family val="1"/>
    </font>
    <font>
      <b/>
      <u/>
      <sz val="9"/>
      <color indexed="8"/>
      <name val="Tahoma"/>
      <family val="2"/>
    </font>
    <font>
      <sz val="8"/>
      <color indexed="8"/>
      <name val="Tahoma"/>
      <family val="2"/>
    </font>
    <font>
      <b/>
      <sz val="8"/>
      <color indexed="8"/>
      <name val="Tahoma"/>
      <family val="2"/>
    </font>
    <font>
      <sz val="10"/>
      <name val="Arial"/>
      <family val="2"/>
    </font>
    <font>
      <sz val="8"/>
      <name val="Tahoma"/>
      <family val="2"/>
    </font>
    <font>
      <sz val="10"/>
      <name val="Tahoma"/>
      <family val="2"/>
    </font>
    <font>
      <b/>
      <sz val="8"/>
      <name val="Tahoma"/>
      <family val="2"/>
    </font>
    <font>
      <sz val="9"/>
      <name val="Tahoma"/>
      <family val="2"/>
    </font>
    <font>
      <sz val="11"/>
      <name val="Calibri"/>
      <family val="2"/>
    </font>
    <font>
      <sz val="11"/>
      <color indexed="8"/>
      <name val="Tahoma"/>
      <family val="2"/>
    </font>
    <font>
      <b/>
      <sz val="10"/>
      <name val="Arial"/>
      <family val="2"/>
    </font>
    <font>
      <b/>
      <sz val="9"/>
      <name val="Arial"/>
      <family val="2"/>
    </font>
    <font>
      <b/>
      <sz val="11"/>
      <name val="Arial"/>
      <family val="2"/>
    </font>
    <font>
      <sz val="10"/>
      <color indexed="10"/>
      <name val="Tahoma"/>
      <family val="2"/>
    </font>
    <font>
      <sz val="11"/>
      <color theme="1"/>
      <name val="Calibri"/>
      <family val="2"/>
      <scheme val="minor"/>
    </font>
    <font>
      <sz val="11"/>
      <color theme="0"/>
      <name val="Calibri"/>
      <family val="2"/>
      <scheme val="minor"/>
    </font>
    <font>
      <u/>
      <sz val="11"/>
      <color theme="10"/>
      <name val="Calibri"/>
      <family val="2"/>
    </font>
    <font>
      <b/>
      <sz val="11"/>
      <color theme="1"/>
      <name val="Calibri"/>
      <family val="2"/>
      <scheme val="minor"/>
    </font>
    <font>
      <b/>
      <sz val="14"/>
      <color theme="1"/>
      <name val="Tahoma"/>
      <family val="2"/>
    </font>
    <font>
      <sz val="14"/>
      <color theme="1"/>
      <name val="Tahoma"/>
      <family val="2"/>
    </font>
    <font>
      <sz val="14"/>
      <color rgb="FFFF0000"/>
      <name val="Tahoma"/>
      <family val="2"/>
    </font>
    <font>
      <b/>
      <sz val="11"/>
      <color theme="1"/>
      <name val="Times New Roman"/>
      <family val="1"/>
    </font>
    <font>
      <b/>
      <sz val="8"/>
      <color theme="1"/>
      <name val="Tahoma"/>
      <family val="2"/>
    </font>
    <font>
      <sz val="9"/>
      <color theme="1"/>
      <name val="Tahoma"/>
      <family val="2"/>
    </font>
    <font>
      <b/>
      <sz val="9"/>
      <color theme="1"/>
      <name val="Tahoma"/>
      <family val="2"/>
    </font>
    <font>
      <sz val="8"/>
      <color theme="1"/>
      <name val="Tahoma"/>
      <family val="2"/>
    </font>
    <font>
      <sz val="8"/>
      <color rgb="FF000000"/>
      <name val="Tahoma"/>
      <family val="2"/>
    </font>
    <font>
      <sz val="9"/>
      <color theme="1"/>
      <name val="Arial"/>
      <family val="2"/>
    </font>
    <font>
      <sz val="8"/>
      <color theme="1"/>
      <name val="Calibri"/>
      <family val="2"/>
      <scheme val="minor"/>
    </font>
    <font>
      <u/>
      <sz val="8"/>
      <color theme="10"/>
      <name val="Calibri"/>
      <family val="2"/>
    </font>
    <font>
      <u/>
      <sz val="8"/>
      <color theme="1"/>
      <name val="Tahoma"/>
      <family val="2"/>
    </font>
    <font>
      <sz val="10"/>
      <color theme="1"/>
      <name val="Tahoma"/>
      <family val="2"/>
    </font>
    <font>
      <b/>
      <sz val="10"/>
      <color theme="1"/>
      <name val="Tahoma"/>
      <family val="2"/>
    </font>
    <font>
      <b/>
      <sz val="11"/>
      <color rgb="FF000000"/>
      <name val="Tahoma"/>
      <family val="2"/>
    </font>
    <font>
      <sz val="11"/>
      <color rgb="FF000000"/>
      <name val="Tahoma"/>
      <family val="2"/>
    </font>
    <font>
      <sz val="11"/>
      <color theme="1"/>
      <name val="Tahoma"/>
      <family val="2"/>
    </font>
    <font>
      <sz val="10"/>
      <color rgb="FF000000"/>
      <name val="Tahoma"/>
      <family val="2"/>
    </font>
    <font>
      <b/>
      <sz val="10"/>
      <color rgb="FF000000"/>
      <name val="Tahoma"/>
      <family val="2"/>
    </font>
    <font>
      <b/>
      <sz val="9"/>
      <color rgb="FF000000"/>
      <name val="Tahoma"/>
      <family val="2"/>
    </font>
    <font>
      <b/>
      <sz val="8"/>
      <color theme="1"/>
      <name val="Calibri"/>
      <family val="2"/>
      <scheme val="minor"/>
    </font>
    <font>
      <sz val="9"/>
      <color rgb="FF000000"/>
      <name val="Tahoma"/>
      <family val="2"/>
    </font>
    <font>
      <b/>
      <sz val="9"/>
      <color theme="1"/>
      <name val="Arial"/>
      <family val="2"/>
    </font>
    <font>
      <sz val="10"/>
      <color theme="0"/>
      <name val="Calibri"/>
      <family val="2"/>
      <scheme val="minor"/>
    </font>
    <font>
      <b/>
      <u/>
      <sz val="9"/>
      <color theme="1"/>
      <name val="Tahoma"/>
      <family val="2"/>
    </font>
    <font>
      <sz val="10"/>
      <color rgb="FFFF0000"/>
      <name val="Calibri"/>
      <family val="2"/>
      <scheme val="minor"/>
    </font>
    <font>
      <sz val="9"/>
      <color theme="1"/>
      <name val="Calibri"/>
      <family val="2"/>
      <scheme val="minor"/>
    </font>
    <font>
      <b/>
      <sz val="11"/>
      <color theme="1"/>
      <name val="Tahoma"/>
      <family val="2"/>
    </font>
    <font>
      <b/>
      <sz val="12"/>
      <color theme="1"/>
      <name val="Tahoma"/>
      <family val="2"/>
    </font>
    <font>
      <b/>
      <sz val="11"/>
      <color rgb="FF000000"/>
      <name val="Calibri"/>
      <family val="2"/>
    </font>
    <font>
      <b/>
      <sz val="12"/>
      <color theme="1"/>
      <name val="Arial"/>
      <family val="2"/>
    </font>
    <font>
      <sz val="8"/>
      <color rgb="FFFF0000"/>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sz val="14"/>
      <color theme="1"/>
      <name val="Calibri"/>
      <family val="2"/>
      <scheme val="minor"/>
    </font>
    <font>
      <sz val="14"/>
      <color indexed="8"/>
      <name val="Calibri"/>
      <family val="2"/>
      <scheme val="minor"/>
    </font>
    <font>
      <b/>
      <sz val="14"/>
      <color indexed="8"/>
      <name val="Calibri"/>
      <family val="2"/>
      <scheme val="minor"/>
    </font>
    <font>
      <sz val="14"/>
      <color rgb="FFFF0000"/>
      <name val="Calibri"/>
      <family val="2"/>
      <scheme val="minor"/>
    </font>
    <font>
      <sz val="11"/>
      <color indexed="8"/>
      <name val="Calibri"/>
      <family val="2"/>
      <charset val="1"/>
    </font>
    <font>
      <b/>
      <sz val="10"/>
      <color theme="1"/>
      <name val="Calibri"/>
      <family val="2"/>
    </font>
    <font>
      <u/>
      <sz val="11"/>
      <color theme="10"/>
      <name val="Calibri"/>
      <family val="2"/>
      <scheme val="minor"/>
    </font>
    <font>
      <sz val="10"/>
      <color theme="1"/>
      <name val="Arial Nova"/>
      <family val="2"/>
    </font>
    <font>
      <b/>
      <sz val="11"/>
      <name val="Calibri"/>
      <family val="2"/>
      <scheme val="minor"/>
    </font>
    <font>
      <sz val="11"/>
      <name val="Calibri"/>
      <family val="2"/>
      <scheme val="minor"/>
    </font>
    <font>
      <b/>
      <sz val="10"/>
      <name val="Calibri"/>
      <family val="2"/>
    </font>
    <font>
      <sz val="10"/>
      <name val="Calibri"/>
      <family val="2"/>
    </font>
    <font>
      <b/>
      <sz val="10"/>
      <color theme="1"/>
      <name val="Arial Nova"/>
      <family val="2"/>
    </font>
    <font>
      <b/>
      <u/>
      <sz val="8"/>
      <name val="Tahoma"/>
      <family val="2"/>
    </font>
  </fonts>
  <fills count="3">
    <fill>
      <patternFill patternType="none"/>
    </fill>
    <fill>
      <patternFill patternType="gray125"/>
    </fill>
    <fill>
      <patternFill patternType="solid">
        <fgColor theme="0"/>
        <bgColor indexed="64"/>
      </patternFill>
    </fill>
  </fills>
  <borders count="52">
    <border>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double">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rgb="FF000000"/>
      </right>
      <top style="medium">
        <color indexed="64"/>
      </top>
      <bottom style="medium">
        <color indexed="64"/>
      </bottom>
      <diagonal/>
    </border>
    <border>
      <left style="thin">
        <color indexed="64"/>
      </left>
      <right style="medium">
        <color indexed="64"/>
      </right>
      <top/>
      <bottom/>
      <diagonal/>
    </border>
  </borders>
  <cellStyleXfs count="17">
    <xf numFmtId="0" fontId="0" fillId="0" borderId="0"/>
    <xf numFmtId="0" fontId="20" fillId="0" borderId="0" applyNumberFormat="0" applyFill="0" applyBorder="0" applyAlignment="0" applyProtection="0">
      <alignment vertical="top"/>
      <protection locked="0"/>
    </xf>
    <xf numFmtId="43" fontId="18" fillId="0" borderId="0" applyFont="0" applyFill="0" applyBorder="0" applyAlignment="0" applyProtection="0"/>
    <xf numFmtId="41" fontId="18" fillId="0" borderId="0" applyFont="0" applyFill="0" applyBorder="0" applyAlignment="0" applyProtection="0"/>
    <xf numFmtId="167" fontId="18" fillId="0" borderId="0" applyFont="0" applyFill="0" applyBorder="0" applyAlignment="0" applyProtection="0"/>
    <xf numFmtId="0" fontId="7" fillId="0" borderId="0"/>
    <xf numFmtId="0" fontId="7" fillId="0" borderId="0"/>
    <xf numFmtId="0" fontId="7" fillId="0" borderId="0"/>
    <xf numFmtId="0" fontId="7" fillId="0" borderId="0"/>
    <xf numFmtId="9" fontId="18" fillId="0" borderId="0" applyFont="0" applyFill="0" applyBorder="0" applyAlignment="0" applyProtection="0"/>
    <xf numFmtId="0" fontId="62" fillId="0" borderId="0"/>
    <xf numFmtId="164" fontId="18" fillId="0" borderId="0" applyFont="0" applyFill="0" applyBorder="0" applyAlignment="0" applyProtection="0"/>
    <xf numFmtId="41" fontId="18" fillId="0" borderId="0" applyFont="0" applyFill="0" applyBorder="0" applyAlignment="0" applyProtection="0"/>
    <xf numFmtId="168" fontId="7" fillId="0" borderId="0" applyFill="0" applyBorder="0" applyAlignment="0" applyProtection="0"/>
    <xf numFmtId="169" fontId="18" fillId="0" borderId="0" applyFont="0" applyFill="0" applyBorder="0" applyAlignment="0" applyProtection="0"/>
    <xf numFmtId="0" fontId="7" fillId="0" borderId="0"/>
    <xf numFmtId="0" fontId="64" fillId="0" borderId="0" applyNumberFormat="0" applyFill="0" applyBorder="0" applyAlignment="0" applyProtection="0"/>
  </cellStyleXfs>
  <cellXfs count="387">
    <xf numFmtId="0" fontId="0" fillId="0" borderId="0" xfId="0"/>
    <xf numFmtId="0" fontId="0" fillId="2" borderId="0" xfId="0" applyFill="1"/>
    <xf numFmtId="41" fontId="22" fillId="2" borderId="0" xfId="3" applyFont="1" applyFill="1" applyAlignment="1">
      <alignment horizontal="center" vertical="center"/>
    </xf>
    <xf numFmtId="3" fontId="23" fillId="2" borderId="0" xfId="0" applyNumberFormat="1" applyFont="1" applyFill="1" applyAlignment="1">
      <alignment vertical="center"/>
    </xf>
    <xf numFmtId="0" fontId="23" fillId="2" borderId="0" xfId="0" applyFont="1" applyFill="1" applyAlignment="1">
      <alignment vertical="center"/>
    </xf>
    <xf numFmtId="0" fontId="23" fillId="2" borderId="0" xfId="0" applyFont="1" applyFill="1"/>
    <xf numFmtId="3" fontId="24" fillId="2" borderId="0" xfId="0" applyNumberFormat="1" applyFont="1" applyFill="1" applyAlignment="1">
      <alignment vertical="center"/>
    </xf>
    <xf numFmtId="41" fontId="22" fillId="2" borderId="0" xfId="3" applyFont="1" applyFill="1" applyAlignment="1">
      <alignment horizontal="left" vertical="center"/>
    </xf>
    <xf numFmtId="0" fontId="25" fillId="2" borderId="0" xfId="0" applyFont="1" applyFill="1" applyAlignment="1">
      <alignment horizontal="center"/>
    </xf>
    <xf numFmtId="0" fontId="26" fillId="2" borderId="0" xfId="0" applyFont="1" applyFill="1" applyAlignment="1">
      <alignment horizontal="justify"/>
    </xf>
    <xf numFmtId="0" fontId="27" fillId="2" borderId="0" xfId="0" applyFont="1" applyFill="1" applyAlignment="1">
      <alignment horizontal="justify"/>
    </xf>
    <xf numFmtId="0" fontId="28" fillId="2" borderId="0" xfId="0" applyFont="1" applyFill="1" applyAlignment="1">
      <alignment horizontal="justify"/>
    </xf>
    <xf numFmtId="0" fontId="28" fillId="2" borderId="0" xfId="0" applyFont="1" applyFill="1"/>
    <xf numFmtId="0" fontId="27" fillId="2" borderId="0" xfId="0" applyFont="1" applyFill="1"/>
    <xf numFmtId="0" fontId="28" fillId="2" borderId="0" xfId="0" applyFont="1" applyFill="1" applyAlignment="1">
      <alignment horizontal="left" indent="1"/>
    </xf>
    <xf numFmtId="0" fontId="31" fillId="2" borderId="0" xfId="0" applyFont="1" applyFill="1" applyAlignment="1">
      <alignment horizontal="justify"/>
    </xf>
    <xf numFmtId="0" fontId="29" fillId="2" borderId="0" xfId="0" applyFont="1" applyFill="1" applyAlignment="1">
      <alignment horizontal="center"/>
    </xf>
    <xf numFmtId="0" fontId="32" fillId="2" borderId="0" xfId="0" applyFont="1" applyFill="1" applyAlignment="1">
      <alignment horizontal="center"/>
    </xf>
    <xf numFmtId="0" fontId="32" fillId="2" borderId="0" xfId="0" applyFont="1" applyFill="1"/>
    <xf numFmtId="0" fontId="33" fillId="2" borderId="0" xfId="1" applyFont="1" applyFill="1" applyAlignment="1" applyProtection="1">
      <alignment horizontal="left"/>
    </xf>
    <xf numFmtId="0" fontId="29" fillId="2" borderId="0" xfId="0" applyFont="1" applyFill="1"/>
    <xf numFmtId="0" fontId="26" fillId="2" borderId="3" xfId="0" applyFont="1" applyFill="1" applyBorder="1" applyAlignment="1">
      <alignment horizontal="center" vertical="top" wrapText="1"/>
    </xf>
    <xf numFmtId="0" fontId="29" fillId="2" borderId="0" xfId="0" applyFont="1" applyFill="1" applyAlignment="1">
      <alignment horizontal="left"/>
    </xf>
    <xf numFmtId="0" fontId="26" fillId="2" borderId="0" xfId="0" applyFont="1" applyFill="1" applyAlignment="1">
      <alignment horizontal="left"/>
    </xf>
    <xf numFmtId="3" fontId="29" fillId="2" borderId="0" xfId="0" applyNumberFormat="1" applyFont="1" applyFill="1" applyAlignment="1">
      <alignment vertical="center"/>
    </xf>
    <xf numFmtId="41" fontId="26" fillId="2" borderId="0" xfId="3" applyFont="1" applyFill="1" applyAlignment="1">
      <alignment horizontal="center" vertical="center"/>
    </xf>
    <xf numFmtId="3" fontId="29" fillId="2" borderId="5" xfId="0" applyNumberFormat="1" applyFont="1" applyFill="1" applyBorder="1" applyAlignment="1">
      <alignment horizontal="center" vertical="center" wrapText="1"/>
    </xf>
    <xf numFmtId="3" fontId="26" fillId="2" borderId="5" xfId="0" applyNumberFormat="1" applyFont="1" applyFill="1" applyBorder="1" applyAlignment="1">
      <alignment horizontal="center" vertical="center" wrapText="1"/>
    </xf>
    <xf numFmtId="3" fontId="26" fillId="2" borderId="6" xfId="0" applyNumberFormat="1" applyFont="1" applyFill="1" applyBorder="1" applyAlignment="1">
      <alignment horizontal="center" vertical="center" wrapText="1"/>
    </xf>
    <xf numFmtId="3" fontId="26" fillId="2" borderId="4" xfId="0" applyNumberFormat="1" applyFont="1" applyFill="1" applyBorder="1" applyAlignment="1">
      <alignment horizontal="center" vertical="center" wrapText="1"/>
    </xf>
    <xf numFmtId="41" fontId="26" fillId="2" borderId="4" xfId="3" applyFont="1" applyFill="1" applyBorder="1" applyAlignment="1">
      <alignment vertical="center" wrapText="1"/>
    </xf>
    <xf numFmtId="41" fontId="34" fillId="2" borderId="5" xfId="3" applyFont="1" applyFill="1" applyBorder="1" applyAlignment="1">
      <alignment vertical="center" wrapText="1"/>
    </xf>
    <xf numFmtId="41" fontId="29" fillId="2" borderId="5" xfId="3" applyFont="1" applyFill="1" applyBorder="1" applyAlignment="1">
      <alignment vertical="center" wrapText="1"/>
    </xf>
    <xf numFmtId="41" fontId="29" fillId="2" borderId="5" xfId="3" applyFont="1" applyFill="1" applyBorder="1" applyAlignment="1">
      <alignment vertical="center"/>
    </xf>
    <xf numFmtId="41" fontId="26" fillId="2" borderId="5" xfId="3" applyFont="1" applyFill="1" applyBorder="1" applyAlignment="1">
      <alignment vertical="center" wrapText="1"/>
    </xf>
    <xf numFmtId="41" fontId="29" fillId="2" borderId="5" xfId="3" applyFont="1" applyFill="1" applyBorder="1" applyAlignment="1">
      <alignment horizontal="justify" vertical="center" wrapText="1"/>
    </xf>
    <xf numFmtId="41" fontId="26" fillId="2" borderId="6" xfId="3" applyFont="1" applyFill="1" applyBorder="1" applyAlignment="1">
      <alignment vertical="center" wrapText="1"/>
    </xf>
    <xf numFmtId="41" fontId="29" fillId="2" borderId="0" xfId="3" applyFont="1" applyFill="1" applyAlignment="1">
      <alignment horizontal="center" vertical="center"/>
    </xf>
    <xf numFmtId="41" fontId="29" fillId="2" borderId="0" xfId="3" applyFont="1" applyFill="1" applyAlignment="1">
      <alignment horizontal="left" vertical="center"/>
    </xf>
    <xf numFmtId="0" fontId="26" fillId="2" borderId="7" xfId="0" applyFont="1" applyFill="1" applyBorder="1" applyAlignment="1">
      <alignment horizontal="left" vertical="top" wrapText="1"/>
    </xf>
    <xf numFmtId="0" fontId="29" fillId="2" borderId="2" xfId="0" applyFont="1" applyFill="1" applyBorder="1" applyAlignment="1">
      <alignment horizontal="center" vertical="top" wrapText="1"/>
    </xf>
    <xf numFmtId="0" fontId="26" fillId="2" borderId="8" xfId="0" applyFont="1" applyFill="1" applyBorder="1" applyAlignment="1">
      <alignment horizontal="center" vertical="center" wrapText="1"/>
    </xf>
    <xf numFmtId="0" fontId="26" fillId="2" borderId="9" xfId="0" applyFont="1" applyFill="1" applyBorder="1" applyAlignment="1">
      <alignment horizontal="center" vertical="center" wrapText="1"/>
    </xf>
    <xf numFmtId="0" fontId="26" fillId="2" borderId="10" xfId="0" applyFont="1" applyFill="1" applyBorder="1" applyAlignment="1">
      <alignment horizontal="center" vertical="center" wrapText="1"/>
    </xf>
    <xf numFmtId="0" fontId="29" fillId="2" borderId="11" xfId="0" applyFont="1" applyFill="1" applyBorder="1" applyAlignment="1">
      <alignment horizontal="left" vertical="top" wrapText="1"/>
    </xf>
    <xf numFmtId="0" fontId="29" fillId="2" borderId="12" xfId="0" applyFont="1" applyFill="1" applyBorder="1" applyAlignment="1">
      <alignment horizontal="left" vertical="top" wrapText="1"/>
    </xf>
    <xf numFmtId="0" fontId="29" fillId="2" borderId="13" xfId="0" applyFont="1" applyFill="1" applyBorder="1" applyAlignment="1">
      <alignment horizontal="center" vertical="top" wrapText="1"/>
    </xf>
    <xf numFmtId="3" fontId="35" fillId="2" borderId="5" xfId="0" applyNumberFormat="1" applyFont="1" applyFill="1" applyBorder="1" applyAlignment="1">
      <alignment horizontal="center" vertical="center" wrapText="1"/>
    </xf>
    <xf numFmtId="41" fontId="35" fillId="2" borderId="16" xfId="3" applyFont="1" applyFill="1" applyBorder="1" applyAlignment="1">
      <alignment vertical="center" wrapText="1"/>
    </xf>
    <xf numFmtId="41" fontId="36" fillId="2" borderId="17" xfId="3" applyFont="1" applyFill="1" applyBorder="1" applyAlignment="1">
      <alignment vertical="center" wrapText="1"/>
    </xf>
    <xf numFmtId="3" fontId="36" fillId="2" borderId="18" xfId="0" applyNumberFormat="1" applyFont="1" applyFill="1" applyBorder="1" applyAlignment="1">
      <alignment horizontal="center" vertical="center" wrapText="1"/>
    </xf>
    <xf numFmtId="3" fontId="35" fillId="2" borderId="19" xfId="0" applyNumberFormat="1" applyFont="1" applyFill="1" applyBorder="1" applyAlignment="1">
      <alignment horizontal="center" vertical="center" wrapText="1"/>
    </xf>
    <xf numFmtId="3" fontId="27" fillId="2" borderId="9" xfId="0" applyNumberFormat="1" applyFont="1" applyFill="1" applyBorder="1" applyAlignment="1">
      <alignment horizontal="center" vertical="center" wrapText="1"/>
    </xf>
    <xf numFmtId="3" fontId="27" fillId="2" borderId="20" xfId="0" applyNumberFormat="1" applyFont="1" applyFill="1" applyBorder="1" applyAlignment="1">
      <alignment horizontal="center" vertical="center" wrapText="1"/>
    </xf>
    <xf numFmtId="41" fontId="35" fillId="2" borderId="21" xfId="3" applyFont="1" applyFill="1" applyBorder="1" applyAlignment="1">
      <alignment vertical="center" wrapText="1"/>
    </xf>
    <xf numFmtId="41" fontId="35" fillId="2" borderId="11" xfId="3" applyFont="1" applyFill="1" applyBorder="1" applyAlignment="1">
      <alignment vertical="center" wrapText="1"/>
    </xf>
    <xf numFmtId="41" fontId="35" fillId="2" borderId="11" xfId="3" applyFont="1" applyFill="1" applyBorder="1" applyAlignment="1">
      <alignment horizontal="center" vertical="center" wrapText="1"/>
    </xf>
    <xf numFmtId="41" fontId="27" fillId="2" borderId="0" xfId="3" applyFont="1" applyFill="1" applyAlignment="1">
      <alignment horizontal="left" vertical="center"/>
    </xf>
    <xf numFmtId="41" fontId="26" fillId="2" borderId="2" xfId="3" applyFont="1" applyFill="1" applyBorder="1" applyAlignment="1">
      <alignment vertical="center" wrapText="1"/>
    </xf>
    <xf numFmtId="3" fontId="29" fillId="2" borderId="2" xfId="0" applyNumberFormat="1" applyFont="1" applyFill="1" applyBorder="1" applyAlignment="1">
      <alignment horizontal="center" vertical="center" wrapText="1"/>
    </xf>
    <xf numFmtId="41" fontId="35" fillId="2" borderId="2" xfId="3" applyFont="1" applyFill="1" applyBorder="1" applyAlignment="1">
      <alignment vertical="center" wrapText="1"/>
    </xf>
    <xf numFmtId="3" fontId="36" fillId="2" borderId="30" xfId="0" applyNumberFormat="1" applyFont="1" applyFill="1" applyBorder="1" applyAlignment="1">
      <alignment horizontal="center" vertical="center" wrapText="1"/>
    </xf>
    <xf numFmtId="41" fontId="36" fillId="2" borderId="2" xfId="3" applyFont="1" applyFill="1" applyBorder="1" applyAlignment="1">
      <alignment vertical="center" wrapText="1"/>
    </xf>
    <xf numFmtId="41" fontId="36" fillId="2" borderId="11" xfId="3" applyFont="1" applyFill="1" applyBorder="1" applyAlignment="1">
      <alignment horizontal="center" vertical="center" wrapText="1"/>
    </xf>
    <xf numFmtId="41" fontId="37" fillId="2" borderId="27" xfId="3" applyFont="1" applyFill="1" applyBorder="1" applyAlignment="1">
      <alignment vertical="center" wrapText="1"/>
    </xf>
    <xf numFmtId="0" fontId="38" fillId="2" borderId="16" xfId="0" applyFont="1" applyFill="1" applyBorder="1" applyAlignment="1">
      <alignment horizontal="left" vertical="top" wrapText="1"/>
    </xf>
    <xf numFmtId="0" fontId="37" fillId="2" borderId="16" xfId="0" applyFont="1" applyFill="1" applyBorder="1" applyAlignment="1">
      <alignment horizontal="left" vertical="top" wrapText="1"/>
    </xf>
    <xf numFmtId="0" fontId="37" fillId="2" borderId="17" xfId="0" applyFont="1" applyFill="1" applyBorder="1" applyAlignment="1">
      <alignment horizontal="left" vertical="top" wrapText="1"/>
    </xf>
    <xf numFmtId="0" fontId="37" fillId="2" borderId="21" xfId="0" applyFont="1" applyFill="1" applyBorder="1" applyAlignment="1">
      <alignment horizontal="left" vertical="top" wrapText="1"/>
    </xf>
    <xf numFmtId="0" fontId="38" fillId="2" borderId="21" xfId="0" applyFont="1" applyFill="1" applyBorder="1" applyAlignment="1">
      <alignment horizontal="left" vertical="top" wrapText="1"/>
    </xf>
    <xf numFmtId="0" fontId="39" fillId="2" borderId="0" xfId="0" applyFont="1" applyFill="1"/>
    <xf numFmtId="0" fontId="39" fillId="2" borderId="4" xfId="0" applyFont="1" applyFill="1" applyBorder="1"/>
    <xf numFmtId="0" fontId="39" fillId="2" borderId="5" xfId="0" applyFont="1" applyFill="1" applyBorder="1"/>
    <xf numFmtId="0" fontId="39" fillId="2" borderId="2" xfId="0" applyFont="1" applyFill="1" applyBorder="1"/>
    <xf numFmtId="41" fontId="40" fillId="2" borderId="27" xfId="3" applyFont="1" applyFill="1" applyBorder="1" applyAlignment="1">
      <alignment vertical="center" wrapText="1"/>
    </xf>
    <xf numFmtId="0" fontId="35" fillId="2" borderId="5" xfId="0" applyFont="1" applyFill="1" applyBorder="1" applyAlignment="1">
      <alignment vertical="center" wrapText="1"/>
    </xf>
    <xf numFmtId="0" fontId="35" fillId="2" borderId="0" xfId="0" applyFont="1" applyFill="1" applyAlignment="1">
      <alignment vertical="center" wrapText="1"/>
    </xf>
    <xf numFmtId="3" fontId="40" fillId="2" borderId="5" xfId="0" applyNumberFormat="1" applyFont="1" applyFill="1" applyBorder="1" applyAlignment="1">
      <alignment vertical="center" wrapText="1"/>
    </xf>
    <xf numFmtId="41" fontId="35" fillId="2" borderId="27" xfId="3" applyFont="1" applyFill="1" applyBorder="1" applyAlignment="1">
      <alignment vertical="center" wrapText="1"/>
    </xf>
    <xf numFmtId="41" fontId="35" fillId="2" borderId="5" xfId="3" applyFont="1" applyFill="1" applyBorder="1" applyAlignment="1">
      <alignment vertical="center" wrapText="1"/>
    </xf>
    <xf numFmtId="3" fontId="35" fillId="2" borderId="5" xfId="0" applyNumberFormat="1" applyFont="1" applyFill="1" applyBorder="1" applyAlignment="1">
      <alignment vertical="center" wrapText="1"/>
    </xf>
    <xf numFmtId="41" fontId="41" fillId="2" borderId="31" xfId="3" applyFont="1" applyFill="1" applyBorder="1" applyAlignment="1">
      <alignment vertical="center" wrapText="1"/>
    </xf>
    <xf numFmtId="3" fontId="41" fillId="2" borderId="2" xfId="0" applyNumberFormat="1" applyFont="1" applyFill="1" applyBorder="1" applyAlignment="1">
      <alignment vertical="center" wrapText="1"/>
    </xf>
    <xf numFmtId="3" fontId="41" fillId="2" borderId="2" xfId="0" applyNumberFormat="1" applyFont="1" applyFill="1" applyBorder="1" applyAlignment="1">
      <alignment vertical="top" wrapText="1"/>
    </xf>
    <xf numFmtId="0" fontId="35" fillId="2" borderId="1" xfId="0" applyFont="1" applyFill="1" applyBorder="1" applyAlignment="1">
      <alignment vertical="top" wrapText="1"/>
    </xf>
    <xf numFmtId="41" fontId="41" fillId="2" borderId="32" xfId="3" applyFont="1" applyFill="1" applyBorder="1" applyAlignment="1">
      <alignment vertical="center" wrapText="1"/>
    </xf>
    <xf numFmtId="0" fontId="36" fillId="2" borderId="13" xfId="0" applyFont="1" applyFill="1" applyBorder="1" applyAlignment="1">
      <alignment vertical="center" wrapText="1"/>
    </xf>
    <xf numFmtId="3" fontId="41" fillId="2" borderId="13" xfId="0" applyNumberFormat="1" applyFont="1" applyFill="1" applyBorder="1" applyAlignment="1">
      <alignment vertical="center" wrapText="1"/>
    </xf>
    <xf numFmtId="3" fontId="36" fillId="2" borderId="13" xfId="0" applyNumberFormat="1" applyFont="1" applyFill="1" applyBorder="1" applyAlignment="1">
      <alignment vertical="top" wrapText="1"/>
    </xf>
    <xf numFmtId="3" fontId="41" fillId="2" borderId="14" xfId="0" applyNumberFormat="1" applyFont="1" applyFill="1" applyBorder="1" applyAlignment="1">
      <alignment vertical="top" wrapText="1"/>
    </xf>
    <xf numFmtId="0" fontId="42" fillId="2" borderId="0" xfId="0" applyFont="1" applyFill="1" applyAlignment="1">
      <alignment horizontal="right"/>
    </xf>
    <xf numFmtId="3" fontId="42" fillId="2" borderId="0" xfId="0" applyNumberFormat="1" applyFont="1" applyFill="1" applyAlignment="1">
      <alignment horizontal="right"/>
    </xf>
    <xf numFmtId="3" fontId="26" fillId="2" borderId="0" xfId="0" applyNumberFormat="1" applyFont="1" applyFill="1" applyAlignment="1">
      <alignment horizontal="right"/>
    </xf>
    <xf numFmtId="0" fontId="28" fillId="2" borderId="0" xfId="0" applyFont="1" applyFill="1" applyAlignment="1">
      <alignment horizontal="left"/>
    </xf>
    <xf numFmtId="0" fontId="27" fillId="2" borderId="0" xfId="0" applyFont="1" applyFill="1" applyAlignment="1">
      <alignment horizontal="left" wrapText="1"/>
    </xf>
    <xf numFmtId="0" fontId="26" fillId="2" borderId="2" xfId="0" applyFont="1" applyFill="1" applyBorder="1" applyAlignment="1">
      <alignment horizontal="center" vertical="center" wrapText="1"/>
    </xf>
    <xf numFmtId="3" fontId="29" fillId="2" borderId="2" xfId="0" applyNumberFormat="1" applyFont="1" applyFill="1" applyBorder="1" applyAlignment="1">
      <alignment horizontal="right" vertical="top" wrapText="1"/>
    </xf>
    <xf numFmtId="0" fontId="26" fillId="2" borderId="3" xfId="0" applyFont="1" applyFill="1" applyBorder="1" applyAlignment="1">
      <alignment horizontal="left" vertical="top" wrapText="1"/>
    </xf>
    <xf numFmtId="0" fontId="29" fillId="2" borderId="25" xfId="0" applyFont="1" applyFill="1" applyBorder="1" applyAlignment="1">
      <alignment horizontal="left" vertical="top" wrapText="1"/>
    </xf>
    <xf numFmtId="0" fontId="29" fillId="2" borderId="14" xfId="0" applyFont="1" applyFill="1" applyBorder="1" applyAlignment="1">
      <alignment horizontal="left" vertical="top" wrapText="1"/>
    </xf>
    <xf numFmtId="3" fontId="0" fillId="2" borderId="0" xfId="0" applyNumberFormat="1" applyFill="1"/>
    <xf numFmtId="3" fontId="9" fillId="2" borderId="5" xfId="0" applyNumberFormat="1" applyFont="1" applyFill="1" applyBorder="1" applyAlignment="1">
      <alignment vertical="center" wrapText="1"/>
    </xf>
    <xf numFmtId="0" fontId="26" fillId="2" borderId="2" xfId="0" applyFont="1" applyFill="1" applyBorder="1" applyAlignment="1">
      <alignment horizontal="center"/>
    </xf>
    <xf numFmtId="0" fontId="26" fillId="2" borderId="2" xfId="0" applyFont="1" applyFill="1" applyBorder="1" applyAlignment="1">
      <alignment horizontal="center" wrapText="1"/>
    </xf>
    <xf numFmtId="0" fontId="29" fillId="2" borderId="2" xfId="0" applyFont="1" applyFill="1" applyBorder="1" applyAlignment="1">
      <alignment horizontal="center"/>
    </xf>
    <xf numFmtId="4" fontId="29" fillId="2" borderId="2" xfId="0" applyNumberFormat="1" applyFont="1" applyFill="1" applyBorder="1"/>
    <xf numFmtId="3" fontId="29" fillId="2" borderId="2" xfId="0" applyNumberFormat="1" applyFont="1" applyFill="1" applyBorder="1"/>
    <xf numFmtId="0" fontId="8" fillId="2" borderId="2" xfId="6" applyFont="1" applyFill="1" applyBorder="1"/>
    <xf numFmtId="14" fontId="26" fillId="2" borderId="2" xfId="0" applyNumberFormat="1" applyFont="1" applyFill="1" applyBorder="1" applyAlignment="1">
      <alignment horizontal="center" vertical="center" wrapText="1"/>
    </xf>
    <xf numFmtId="0" fontId="26" fillId="2" borderId="2" xfId="0" applyFont="1" applyFill="1" applyBorder="1" applyAlignment="1">
      <alignment vertical="top" wrapText="1"/>
    </xf>
    <xf numFmtId="3" fontId="26" fillId="2" borderId="2" xfId="0" applyNumberFormat="1" applyFont="1" applyFill="1" applyBorder="1" applyAlignment="1">
      <alignment horizontal="right" vertical="top" wrapText="1"/>
    </xf>
    <xf numFmtId="0" fontId="29" fillId="2" borderId="2" xfId="0" applyFont="1" applyFill="1" applyBorder="1" applyAlignment="1">
      <alignment vertical="top" wrapText="1"/>
    </xf>
    <xf numFmtId="0" fontId="42" fillId="2" borderId="2" xfId="0" applyFont="1" applyFill="1" applyBorder="1" applyAlignment="1">
      <alignment horizontal="center"/>
    </xf>
    <xf numFmtId="0" fontId="42" fillId="2" borderId="2" xfId="0" applyFont="1" applyFill="1" applyBorder="1" applyAlignment="1">
      <alignment horizontal="center" wrapText="1"/>
    </xf>
    <xf numFmtId="0" fontId="44" fillId="2" borderId="2" xfId="0" applyFont="1" applyFill="1" applyBorder="1"/>
    <xf numFmtId="3" fontId="44" fillId="2" borderId="2" xfId="0" applyNumberFormat="1" applyFont="1" applyFill="1" applyBorder="1" applyAlignment="1">
      <alignment horizontal="right"/>
    </xf>
    <xf numFmtId="3" fontId="27" fillId="2" borderId="2" xfId="0" applyNumberFormat="1" applyFont="1" applyFill="1" applyBorder="1" applyAlignment="1">
      <alignment horizontal="right"/>
    </xf>
    <xf numFmtId="0" fontId="27" fillId="2" borderId="2" xfId="0" applyFont="1" applyFill="1" applyBorder="1" applyAlignment="1">
      <alignment horizontal="right"/>
    </xf>
    <xf numFmtId="0" fontId="44" fillId="2" borderId="2" xfId="0" applyFont="1" applyFill="1" applyBorder="1" applyAlignment="1">
      <alignment wrapText="1"/>
    </xf>
    <xf numFmtId="0" fontId="44" fillId="2" borderId="2" xfId="0" applyFont="1" applyFill="1" applyBorder="1" applyAlignment="1">
      <alignment horizontal="right"/>
    </xf>
    <xf numFmtId="41" fontId="27" fillId="2" borderId="2" xfId="3" applyFont="1" applyFill="1" applyBorder="1" applyAlignment="1">
      <alignment horizontal="right"/>
    </xf>
    <xf numFmtId="3" fontId="42" fillId="2" borderId="2" xfId="0" applyNumberFormat="1" applyFont="1" applyFill="1" applyBorder="1" applyAlignment="1">
      <alignment horizontal="right"/>
    </xf>
    <xf numFmtId="3" fontId="32" fillId="2" borderId="0" xfId="0" applyNumberFormat="1" applyFont="1" applyFill="1"/>
    <xf numFmtId="41" fontId="8" fillId="2" borderId="5" xfId="3" applyFont="1" applyFill="1" applyBorder="1" applyAlignment="1">
      <alignment vertical="center" wrapText="1"/>
    </xf>
    <xf numFmtId="41" fontId="10" fillId="2" borderId="5" xfId="3" applyFont="1" applyFill="1" applyBorder="1" applyAlignment="1">
      <alignment vertical="center" wrapText="1"/>
    </xf>
    <xf numFmtId="0" fontId="28" fillId="2" borderId="2" xfId="0" applyFont="1" applyFill="1" applyBorder="1"/>
    <xf numFmtId="0" fontId="20" fillId="2" borderId="0" xfId="1" applyFill="1" applyAlignment="1" applyProtection="1">
      <alignment horizontal="left"/>
    </xf>
    <xf numFmtId="0" fontId="19" fillId="2" borderId="0" xfId="0" applyFont="1" applyFill="1"/>
    <xf numFmtId="4" fontId="46" fillId="0" borderId="0" xfId="0" applyNumberFormat="1" applyFont="1"/>
    <xf numFmtId="0" fontId="27" fillId="2" borderId="2" xfId="0" applyFont="1" applyFill="1" applyBorder="1"/>
    <xf numFmtId="0" fontId="21" fillId="2" borderId="2" xfId="0" applyFont="1" applyFill="1" applyBorder="1"/>
    <xf numFmtId="0" fontId="47" fillId="2" borderId="0" xfId="0" applyFont="1" applyFill="1" applyAlignment="1">
      <alignment horizontal="left"/>
    </xf>
    <xf numFmtId="0" fontId="8" fillId="2" borderId="0" xfId="6" applyFont="1" applyFill="1"/>
    <xf numFmtId="4" fontId="29" fillId="2" borderId="0" xfId="0" applyNumberFormat="1" applyFont="1" applyFill="1"/>
    <xf numFmtId="166" fontId="18" fillId="2" borderId="2" xfId="2" applyNumberFormat="1" applyFont="1" applyFill="1" applyBorder="1"/>
    <xf numFmtId="0" fontId="29" fillId="2" borderId="0" xfId="0" applyFont="1" applyFill="1" applyAlignment="1">
      <alignment vertical="top" wrapText="1"/>
    </xf>
    <xf numFmtId="3" fontId="29" fillId="2" borderId="0" xfId="0" applyNumberFormat="1" applyFont="1" applyFill="1" applyAlignment="1">
      <alignment horizontal="right" vertical="top" wrapText="1"/>
    </xf>
    <xf numFmtId="3" fontId="8" fillId="2" borderId="0" xfId="0" applyNumberFormat="1" applyFont="1" applyFill="1" applyAlignment="1">
      <alignment horizontal="right" vertical="top" wrapText="1"/>
    </xf>
    <xf numFmtId="166" fontId="0" fillId="2" borderId="0" xfId="0" applyNumberFormat="1" applyFill="1"/>
    <xf numFmtId="0" fontId="29" fillId="2" borderId="0" xfId="0" applyFont="1" applyFill="1" applyAlignment="1">
      <alignment horizontal="center" vertical="top" wrapText="1"/>
    </xf>
    <xf numFmtId="0" fontId="8" fillId="2" borderId="2" xfId="0" applyFont="1" applyFill="1" applyBorder="1" applyAlignment="1">
      <alignment horizontal="center" vertical="top" wrapText="1"/>
    </xf>
    <xf numFmtId="0" fontId="27" fillId="2" borderId="0" xfId="0" applyFont="1" applyFill="1" applyAlignment="1">
      <alignment horizontal="center" wrapText="1"/>
    </xf>
    <xf numFmtId="0" fontId="27" fillId="2" borderId="0" xfId="0" applyFont="1" applyFill="1" applyAlignment="1">
      <alignment horizontal="left" vertical="center" wrapText="1"/>
    </xf>
    <xf numFmtId="0" fontId="26" fillId="2" borderId="0" xfId="0" applyFont="1" applyFill="1" applyAlignment="1">
      <alignment horizontal="center" wrapText="1"/>
    </xf>
    <xf numFmtId="14" fontId="26" fillId="2" borderId="0" xfId="0" applyNumberFormat="1" applyFont="1" applyFill="1" applyAlignment="1">
      <alignment horizontal="center" vertical="center" wrapText="1"/>
    </xf>
    <xf numFmtId="3" fontId="10" fillId="2" borderId="0" xfId="0" applyNumberFormat="1" applyFont="1" applyFill="1" applyAlignment="1">
      <alignment horizontal="right" vertical="top" wrapText="1"/>
    </xf>
    <xf numFmtId="0" fontId="26" fillId="2" borderId="0" xfId="0" applyFont="1" applyFill="1" applyAlignment="1">
      <alignment horizontal="left" wrapText="1"/>
    </xf>
    <xf numFmtId="0" fontId="26" fillId="2" borderId="0" xfId="0" applyFont="1" applyFill="1"/>
    <xf numFmtId="3" fontId="26" fillId="2" borderId="0" xfId="0" applyNumberFormat="1" applyFont="1" applyFill="1"/>
    <xf numFmtId="0" fontId="0" fillId="0" borderId="11" xfId="0" applyBorder="1" applyAlignment="1">
      <alignment horizontal="left" wrapText="1"/>
    </xf>
    <xf numFmtId="4" fontId="7" fillId="0" borderId="2" xfId="8" applyNumberFormat="1" applyBorder="1"/>
    <xf numFmtId="3" fontId="7" fillId="0" borderId="2" xfId="8" applyNumberFormat="1" applyBorder="1"/>
    <xf numFmtId="4" fontId="0" fillId="0" borderId="2" xfId="0" applyNumberFormat="1" applyBorder="1"/>
    <xf numFmtId="3" fontId="0" fillId="0" borderId="2" xfId="0" applyNumberFormat="1" applyBorder="1"/>
    <xf numFmtId="0" fontId="0" fillId="0" borderId="34" xfId="0" applyBorder="1" applyAlignment="1">
      <alignment horizontal="left" wrapText="1"/>
    </xf>
    <xf numFmtId="4" fontId="7" fillId="0" borderId="4" xfId="8" applyNumberFormat="1" applyBorder="1"/>
    <xf numFmtId="3" fontId="7" fillId="0" borderId="4" xfId="8" applyNumberFormat="1" applyBorder="1"/>
    <xf numFmtId="4" fontId="0" fillId="0" borderId="4" xfId="0" applyNumberFormat="1" applyBorder="1"/>
    <xf numFmtId="3" fontId="0" fillId="0" borderId="4" xfId="0" applyNumberFormat="1" applyBorder="1"/>
    <xf numFmtId="0" fontId="14" fillId="2" borderId="2" xfId="0" applyFont="1" applyFill="1" applyBorder="1" applyAlignment="1">
      <alignment horizontal="left" wrapText="1"/>
    </xf>
    <xf numFmtId="0" fontId="14" fillId="2" borderId="2" xfId="0" applyFont="1" applyFill="1" applyBorder="1"/>
    <xf numFmtId="3" fontId="14" fillId="2" borderId="2" xfId="0" applyNumberFormat="1" applyFont="1" applyFill="1" applyBorder="1"/>
    <xf numFmtId="3" fontId="32" fillId="2" borderId="0" xfId="0" applyNumberFormat="1" applyFont="1" applyFill="1" applyAlignment="1">
      <alignment horizontal="center"/>
    </xf>
    <xf numFmtId="3" fontId="43" fillId="2" borderId="0" xfId="0" applyNumberFormat="1" applyFont="1" applyFill="1" applyAlignment="1">
      <alignment horizontal="center"/>
    </xf>
    <xf numFmtId="3" fontId="14" fillId="2" borderId="0" xfId="0" applyNumberFormat="1" applyFont="1" applyFill="1"/>
    <xf numFmtId="166" fontId="14" fillId="2" borderId="0" xfId="2" applyNumberFormat="1" applyFont="1" applyFill="1" applyBorder="1"/>
    <xf numFmtId="4" fontId="48" fillId="0" borderId="0" xfId="0" applyNumberFormat="1" applyFont="1"/>
    <xf numFmtId="166" fontId="42" fillId="2" borderId="2" xfId="2" applyNumberFormat="1" applyFont="1" applyFill="1" applyBorder="1" applyAlignment="1">
      <alignment horizontal="center" wrapText="1"/>
    </xf>
    <xf numFmtId="166" fontId="18" fillId="2" borderId="0" xfId="2" applyNumberFormat="1" applyFont="1" applyFill="1" applyAlignment="1">
      <alignment horizontal="center"/>
    </xf>
    <xf numFmtId="166" fontId="29" fillId="2" borderId="0" xfId="2" applyNumberFormat="1" applyFont="1" applyFill="1" applyBorder="1" applyAlignment="1">
      <alignment horizontal="center"/>
    </xf>
    <xf numFmtId="166" fontId="14" fillId="2" borderId="0" xfId="2" applyNumberFormat="1" applyFont="1" applyFill="1" applyBorder="1" applyAlignment="1">
      <alignment horizontal="center"/>
    </xf>
    <xf numFmtId="166" fontId="44" fillId="2" borderId="2" xfId="2" applyNumberFormat="1" applyFont="1" applyFill="1" applyBorder="1" applyAlignment="1">
      <alignment horizontal="center"/>
    </xf>
    <xf numFmtId="166" fontId="42" fillId="2" borderId="2" xfId="2" applyNumberFormat="1" applyFont="1" applyFill="1" applyBorder="1" applyAlignment="1">
      <alignment horizontal="center"/>
    </xf>
    <xf numFmtId="166" fontId="42" fillId="2" borderId="0" xfId="2" applyNumberFormat="1" applyFont="1" applyFill="1" applyBorder="1" applyAlignment="1">
      <alignment horizontal="center"/>
    </xf>
    <xf numFmtId="0" fontId="0" fillId="2" borderId="0" xfId="0" applyFill="1" applyAlignment="1">
      <alignment horizontal="right"/>
    </xf>
    <xf numFmtId="3" fontId="43" fillId="2" borderId="0" xfId="0" applyNumberFormat="1" applyFont="1" applyFill="1"/>
    <xf numFmtId="0" fontId="30" fillId="2" borderId="0" xfId="0" applyFont="1" applyFill="1"/>
    <xf numFmtId="3" fontId="28" fillId="2" borderId="0" xfId="0" applyNumberFormat="1" applyFont="1" applyFill="1" applyAlignment="1">
      <alignment horizontal="right"/>
    </xf>
    <xf numFmtId="166" fontId="21" fillId="2" borderId="2" xfId="2" applyNumberFormat="1" applyFont="1" applyFill="1" applyBorder="1"/>
    <xf numFmtId="0" fontId="9" fillId="0" borderId="0" xfId="0" applyFont="1"/>
    <xf numFmtId="43" fontId="32" fillId="2" borderId="0" xfId="2" applyFont="1" applyFill="1"/>
    <xf numFmtId="0" fontId="28" fillId="2" borderId="0" xfId="0" applyFont="1" applyFill="1" applyAlignment="1">
      <alignment horizontal="left" vertical="center"/>
    </xf>
    <xf numFmtId="0" fontId="27" fillId="2" borderId="0" xfId="0" applyFont="1" applyFill="1" applyAlignment="1">
      <alignment horizontal="left" vertical="center"/>
    </xf>
    <xf numFmtId="0" fontId="27" fillId="2" borderId="0" xfId="0" applyFont="1" applyFill="1" applyAlignment="1">
      <alignment horizontal="center" vertical="center"/>
    </xf>
    <xf numFmtId="0" fontId="49" fillId="2" borderId="0" xfId="0" applyFont="1" applyFill="1" applyAlignment="1">
      <alignment vertical="center"/>
    </xf>
    <xf numFmtId="0" fontId="49" fillId="2" borderId="0" xfId="0" applyFont="1" applyFill="1" applyAlignment="1">
      <alignment horizontal="center" vertical="center"/>
    </xf>
    <xf numFmtId="0" fontId="50" fillId="2" borderId="0" xfId="0" applyFont="1" applyFill="1" applyAlignment="1">
      <alignment horizontal="left"/>
    </xf>
    <xf numFmtId="0" fontId="11" fillId="2" borderId="0" xfId="0" applyFont="1" applyFill="1" applyAlignment="1">
      <alignment horizontal="left" wrapText="1"/>
    </xf>
    <xf numFmtId="41" fontId="0" fillId="2" borderId="0" xfId="0" applyNumberFormat="1" applyFill="1"/>
    <xf numFmtId="3" fontId="39" fillId="2" borderId="0" xfId="0" applyNumberFormat="1" applyFont="1" applyFill="1"/>
    <xf numFmtId="0" fontId="42" fillId="2" borderId="2" xfId="0" applyFont="1" applyFill="1" applyBorder="1" applyAlignment="1">
      <alignment horizontal="left"/>
    </xf>
    <xf numFmtId="0" fontId="26" fillId="2" borderId="11" xfId="0" applyFont="1" applyFill="1" applyBorder="1" applyAlignment="1">
      <alignment horizontal="left" vertical="top" wrapText="1"/>
    </xf>
    <xf numFmtId="0" fontId="29" fillId="2" borderId="0" xfId="0" applyFont="1" applyFill="1" applyAlignment="1">
      <alignment horizontal="center" vertical="center" wrapText="1"/>
    </xf>
    <xf numFmtId="0" fontId="43" fillId="2" borderId="0" xfId="0" applyFont="1" applyFill="1" applyAlignment="1">
      <alignment horizontal="center"/>
    </xf>
    <xf numFmtId="0" fontId="43" fillId="2" borderId="0" xfId="0" applyFont="1" applyFill="1"/>
    <xf numFmtId="41" fontId="26" fillId="2" borderId="2" xfId="3" applyFont="1" applyFill="1" applyBorder="1" applyAlignment="1">
      <alignment horizontal="center" vertical="center" wrapText="1"/>
    </xf>
    <xf numFmtId="0" fontId="29" fillId="2" borderId="11" xfId="0" applyFont="1" applyFill="1" applyBorder="1" applyAlignment="1">
      <alignment horizontal="left" vertical="center" wrapText="1"/>
    </xf>
    <xf numFmtId="0" fontId="29" fillId="2" borderId="12" xfId="0" applyFont="1" applyFill="1" applyBorder="1" applyAlignment="1">
      <alignment horizontal="left" vertical="center" wrapText="1"/>
    </xf>
    <xf numFmtId="41" fontId="32" fillId="2" borderId="0" xfId="3" applyFont="1" applyFill="1"/>
    <xf numFmtId="3" fontId="54" fillId="2" borderId="0" xfId="0" applyNumberFormat="1" applyFont="1" applyFill="1"/>
    <xf numFmtId="0" fontId="28" fillId="2" borderId="2" xfId="0" applyFont="1" applyFill="1" applyBorder="1" applyAlignment="1">
      <alignment horizontal="left"/>
    </xf>
    <xf numFmtId="0" fontId="56" fillId="2" borderId="0" xfId="0" applyFont="1" applyFill="1"/>
    <xf numFmtId="0" fontId="0" fillId="2" borderId="0" xfId="0" applyFill="1" applyAlignment="1">
      <alignment horizontal="center"/>
    </xf>
    <xf numFmtId="0" fontId="56" fillId="2" borderId="0" xfId="0" applyFont="1" applyFill="1" applyAlignment="1">
      <alignment horizontal="center"/>
    </xf>
    <xf numFmtId="41" fontId="58" fillId="2" borderId="0" xfId="3" applyFont="1" applyFill="1" applyAlignment="1">
      <alignment horizontal="left" vertical="center"/>
    </xf>
    <xf numFmtId="3" fontId="58" fillId="2" borderId="0" xfId="0" applyNumberFormat="1" applyFont="1" applyFill="1" applyAlignment="1">
      <alignment horizontal="center" vertical="center"/>
    </xf>
    <xf numFmtId="0" fontId="58" fillId="2" borderId="0" xfId="0" applyFont="1" applyFill="1" applyAlignment="1">
      <alignment horizontal="center" vertical="center"/>
    </xf>
    <xf numFmtId="0" fontId="58" fillId="2" borderId="0" xfId="0" applyFont="1" applyFill="1" applyAlignment="1">
      <alignment horizontal="center"/>
    </xf>
    <xf numFmtId="41" fontId="56" fillId="2" borderId="15" xfId="3" applyFont="1" applyFill="1" applyBorder="1" applyAlignment="1">
      <alignment vertical="center" wrapText="1"/>
    </xf>
    <xf numFmtId="3" fontId="56" fillId="2" borderId="5" xfId="0" applyNumberFormat="1" applyFont="1" applyFill="1" applyBorder="1" applyAlignment="1">
      <alignment horizontal="right" vertical="center" wrapText="1"/>
    </xf>
    <xf numFmtId="0" fontId="56" fillId="2" borderId="0" xfId="0" applyFont="1" applyFill="1" applyAlignment="1">
      <alignment vertical="center" wrapText="1"/>
    </xf>
    <xf numFmtId="3" fontId="56" fillId="2" borderId="1" xfId="0" applyNumberFormat="1" applyFont="1" applyFill="1" applyBorder="1" applyAlignment="1">
      <alignment horizontal="right" vertical="center" wrapText="1"/>
    </xf>
    <xf numFmtId="3" fontId="58" fillId="2" borderId="5" xfId="0" applyNumberFormat="1" applyFont="1" applyFill="1" applyBorder="1" applyAlignment="1">
      <alignment horizontal="right" vertical="center" wrapText="1"/>
    </xf>
    <xf numFmtId="3" fontId="58" fillId="2" borderId="1" xfId="0" applyNumberFormat="1" applyFont="1" applyFill="1" applyBorder="1" applyAlignment="1">
      <alignment horizontal="right" vertical="center" wrapText="1"/>
    </xf>
    <xf numFmtId="41" fontId="58" fillId="2" borderId="15" xfId="3" applyFont="1" applyFill="1" applyBorder="1" applyAlignment="1">
      <alignment vertical="center" wrapText="1"/>
    </xf>
    <xf numFmtId="0" fontId="58" fillId="2" borderId="0" xfId="0" applyFont="1" applyFill="1" applyAlignment="1">
      <alignment vertical="center" wrapText="1"/>
    </xf>
    <xf numFmtId="3" fontId="58" fillId="2" borderId="5" xfId="0" applyNumberFormat="1" applyFont="1" applyFill="1" applyBorder="1" applyAlignment="1">
      <alignment vertical="center" wrapText="1"/>
    </xf>
    <xf numFmtId="3" fontId="58" fillId="2" borderId="1" xfId="0" applyNumberFormat="1" applyFont="1" applyFill="1" applyBorder="1" applyAlignment="1">
      <alignment vertical="center" wrapText="1"/>
    </xf>
    <xf numFmtId="3" fontId="56" fillId="2" borderId="5" xfId="0" applyNumberFormat="1" applyFont="1" applyFill="1" applyBorder="1" applyAlignment="1">
      <alignment vertical="center" wrapText="1"/>
    </xf>
    <xf numFmtId="3" fontId="58" fillId="2" borderId="0" xfId="0" applyNumberFormat="1" applyFont="1" applyFill="1" applyAlignment="1">
      <alignment horizontal="center"/>
    </xf>
    <xf numFmtId="0" fontId="56" fillId="2" borderId="5" xfId="0" applyFont="1" applyFill="1" applyBorder="1" applyAlignment="1">
      <alignment vertical="center" wrapText="1"/>
    </xf>
    <xf numFmtId="3" fontId="58" fillId="2" borderId="27" xfId="0" applyNumberFormat="1" applyFont="1" applyFill="1" applyBorder="1" applyAlignment="1">
      <alignment horizontal="right" vertical="center" wrapText="1"/>
    </xf>
    <xf numFmtId="0" fontId="58" fillId="2" borderId="5" xfId="0" applyFont="1" applyFill="1" applyBorder="1" applyAlignment="1">
      <alignment vertical="center" wrapText="1"/>
    </xf>
    <xf numFmtId="3" fontId="56" fillId="0" borderId="27" xfId="0" applyNumberFormat="1" applyFont="1" applyBorder="1" applyAlignment="1">
      <alignment horizontal="right" vertical="center" wrapText="1"/>
    </xf>
    <xf numFmtId="3" fontId="56" fillId="0" borderId="1" xfId="0" applyNumberFormat="1" applyFont="1" applyBorder="1" applyAlignment="1">
      <alignment horizontal="right" vertical="center" wrapText="1"/>
    </xf>
    <xf numFmtId="3" fontId="56" fillId="2" borderId="27" xfId="0" applyNumberFormat="1" applyFont="1" applyFill="1" applyBorder="1" applyAlignment="1">
      <alignment horizontal="right" vertical="center" wrapText="1"/>
    </xf>
    <xf numFmtId="166" fontId="58" fillId="2" borderId="0" xfId="2" applyNumberFormat="1" applyFont="1" applyFill="1" applyAlignment="1">
      <alignment horizontal="center"/>
    </xf>
    <xf numFmtId="41" fontId="56" fillId="2" borderId="0" xfId="3" applyFont="1" applyFill="1" applyBorder="1" applyAlignment="1">
      <alignment vertical="center" wrapText="1"/>
    </xf>
    <xf numFmtId="3" fontId="61" fillId="2" borderId="6" xfId="0" applyNumberFormat="1" applyFont="1" applyFill="1" applyBorder="1" applyAlignment="1">
      <alignment horizontal="right" vertical="center" wrapText="1"/>
    </xf>
    <xf numFmtId="3" fontId="58" fillId="2" borderId="29" xfId="0" applyNumberFormat="1" applyFont="1" applyFill="1" applyBorder="1" applyAlignment="1">
      <alignment horizontal="right" vertical="center" wrapText="1"/>
    </xf>
    <xf numFmtId="41" fontId="56" fillId="2" borderId="26" xfId="3" applyFont="1" applyFill="1" applyBorder="1" applyAlignment="1">
      <alignment horizontal="left" vertical="center" wrapText="1"/>
    </xf>
    <xf numFmtId="3" fontId="56" fillId="2" borderId="13" xfId="0" applyNumberFormat="1" applyFont="1" applyFill="1" applyBorder="1" applyAlignment="1">
      <alignment horizontal="right" vertical="center" wrapText="1"/>
    </xf>
    <xf numFmtId="0" fontId="56" fillId="2" borderId="13" xfId="0" applyFont="1" applyFill="1" applyBorder="1" applyAlignment="1">
      <alignment horizontal="center" vertical="center" wrapText="1"/>
    </xf>
    <xf numFmtId="3" fontId="56" fillId="0" borderId="28" xfId="0" applyNumberFormat="1" applyFont="1" applyBorder="1" applyAlignment="1">
      <alignment horizontal="right" vertical="center" wrapText="1"/>
    </xf>
    <xf numFmtId="3" fontId="61" fillId="2" borderId="0" xfId="0" applyNumberFormat="1" applyFont="1" applyFill="1" applyAlignment="1">
      <alignment horizontal="center"/>
    </xf>
    <xf numFmtId="41" fontId="56" fillId="2" borderId="0" xfId="3" applyFont="1" applyFill="1" applyAlignment="1">
      <alignment horizontal="center" vertical="center"/>
    </xf>
    <xf numFmtId="3" fontId="58" fillId="2" borderId="0" xfId="0" applyNumberFormat="1" applyFont="1" applyFill="1" applyAlignment="1">
      <alignment vertical="center"/>
    </xf>
    <xf numFmtId="0" fontId="58" fillId="2" borderId="0" xfId="0" applyFont="1" applyFill="1" applyAlignment="1">
      <alignment vertical="center"/>
    </xf>
    <xf numFmtId="0" fontId="58" fillId="2" borderId="0" xfId="0" applyFont="1" applyFill="1"/>
    <xf numFmtId="41" fontId="58" fillId="2" borderId="0" xfId="3" applyFont="1" applyFill="1" applyAlignment="1">
      <alignment horizontal="justify" vertical="center"/>
    </xf>
    <xf numFmtId="41" fontId="58" fillId="2" borderId="0" xfId="3" applyFont="1" applyFill="1" applyAlignment="1">
      <alignment vertical="center"/>
    </xf>
    <xf numFmtId="41" fontId="56" fillId="2" borderId="0" xfId="3" applyFont="1" applyFill="1" applyAlignment="1">
      <alignment horizontal="left" vertical="center"/>
    </xf>
    <xf numFmtId="3" fontId="58" fillId="2" borderId="0" xfId="0" applyNumberFormat="1" applyFont="1" applyFill="1"/>
    <xf numFmtId="0" fontId="55" fillId="2" borderId="0" xfId="0" applyFont="1" applyFill="1"/>
    <xf numFmtId="41" fontId="56" fillId="2" borderId="7" xfId="3" applyFont="1" applyFill="1" applyBorder="1" applyAlignment="1">
      <alignment vertical="center" wrapText="1"/>
    </xf>
    <xf numFmtId="41" fontId="56" fillId="2" borderId="22" xfId="3" applyFont="1" applyFill="1" applyBorder="1" applyAlignment="1">
      <alignment vertical="center" wrapText="1"/>
    </xf>
    <xf numFmtId="3" fontId="58" fillId="2" borderId="18" xfId="0" applyNumberFormat="1" applyFont="1" applyFill="1" applyBorder="1" applyAlignment="1">
      <alignment vertical="center" wrapText="1"/>
    </xf>
    <xf numFmtId="41" fontId="57" fillId="2" borderId="0" xfId="3" applyFont="1" applyFill="1" applyAlignment="1">
      <alignment vertical="center"/>
    </xf>
    <xf numFmtId="0" fontId="56" fillId="2" borderId="44" xfId="0" applyFont="1" applyFill="1" applyBorder="1" applyAlignment="1">
      <alignment vertical="center" wrapText="1"/>
    </xf>
    <xf numFmtId="0" fontId="56" fillId="2" borderId="23" xfId="0" applyFont="1" applyFill="1" applyBorder="1" applyAlignment="1">
      <alignment vertical="center" wrapText="1"/>
    </xf>
    <xf numFmtId="3" fontId="58" fillId="2" borderId="28" xfId="0" applyNumberFormat="1" applyFont="1" applyFill="1" applyBorder="1" applyAlignment="1">
      <alignment vertical="center" wrapText="1"/>
    </xf>
    <xf numFmtId="41" fontId="29" fillId="2" borderId="4" xfId="3" applyFont="1" applyFill="1" applyBorder="1" applyAlignment="1">
      <alignment vertical="center" wrapText="1"/>
    </xf>
    <xf numFmtId="0" fontId="29" fillId="2" borderId="4" xfId="0" applyFont="1" applyFill="1" applyBorder="1" applyAlignment="1">
      <alignment vertical="center" wrapText="1"/>
    </xf>
    <xf numFmtId="3" fontId="29" fillId="2" borderId="4" xfId="0" applyNumberFormat="1" applyFont="1" applyFill="1" applyBorder="1" applyAlignment="1">
      <alignment vertical="center" wrapText="1"/>
    </xf>
    <xf numFmtId="0" fontId="29" fillId="2" borderId="43" xfId="0" applyFont="1" applyFill="1" applyBorder="1" applyAlignment="1">
      <alignment vertical="center" wrapText="1"/>
    </xf>
    <xf numFmtId="0" fontId="29" fillId="2" borderId="2" xfId="0" applyFont="1" applyFill="1" applyBorder="1" applyAlignment="1">
      <alignment vertical="center" wrapText="1"/>
    </xf>
    <xf numFmtId="0" fontId="29" fillId="2" borderId="34" xfId="0" applyFont="1" applyFill="1" applyBorder="1" applyAlignment="1">
      <alignment vertical="center" wrapText="1"/>
    </xf>
    <xf numFmtId="4" fontId="29" fillId="2" borderId="0" xfId="0" applyNumberFormat="1" applyFont="1" applyFill="1" applyAlignment="1">
      <alignment horizontal="center" vertical="center" wrapText="1"/>
    </xf>
    <xf numFmtId="10" fontId="29" fillId="2" borderId="25" xfId="9" applyNumberFormat="1" applyFont="1" applyFill="1" applyBorder="1" applyAlignment="1">
      <alignment horizontal="center" vertical="top" wrapText="1"/>
    </xf>
    <xf numFmtId="10" fontId="29" fillId="2" borderId="14" xfId="9" applyNumberFormat="1" applyFont="1" applyFill="1" applyBorder="1" applyAlignment="1">
      <alignment horizontal="center"/>
    </xf>
    <xf numFmtId="0" fontId="37" fillId="2" borderId="49" xfId="0" applyFont="1" applyFill="1" applyBorder="1" applyAlignment="1">
      <alignment horizontal="center" vertical="center" wrapText="1"/>
    </xf>
    <xf numFmtId="0" fontId="16" fillId="2" borderId="39" xfId="0" applyFont="1" applyFill="1" applyBorder="1" applyAlignment="1">
      <alignment horizontal="center"/>
    </xf>
    <xf numFmtId="0" fontId="16" fillId="2" borderId="40" xfId="0" applyFont="1" applyFill="1" applyBorder="1" applyAlignment="1">
      <alignment horizontal="center"/>
    </xf>
    <xf numFmtId="0" fontId="16" fillId="2" borderId="41" xfId="0" applyFont="1" applyFill="1" applyBorder="1" applyAlignment="1">
      <alignment horizontal="center"/>
    </xf>
    <xf numFmtId="0" fontId="14" fillId="2" borderId="2" xfId="0" applyFont="1" applyFill="1" applyBorder="1" applyAlignment="1">
      <alignment horizontal="center"/>
    </xf>
    <xf numFmtId="0" fontId="14" fillId="2" borderId="2" xfId="0" applyFont="1" applyFill="1" applyBorder="1" applyAlignment="1">
      <alignment horizontal="centerContinuous" vertical="center" wrapText="1"/>
    </xf>
    <xf numFmtId="3" fontId="7" fillId="2" borderId="2" xfId="0" applyNumberFormat="1" applyFont="1" applyFill="1" applyBorder="1"/>
    <xf numFmtId="0" fontId="26" fillId="2" borderId="8" xfId="0" applyFont="1" applyFill="1" applyBorder="1" applyAlignment="1">
      <alignment horizontal="left" vertical="center" wrapText="1"/>
    </xf>
    <xf numFmtId="0" fontId="29" fillId="2" borderId="2" xfId="0" applyFont="1" applyFill="1" applyBorder="1" applyAlignment="1">
      <alignment horizontal="left" vertical="center" wrapText="1"/>
    </xf>
    <xf numFmtId="41" fontId="29" fillId="2" borderId="2" xfId="3" applyFont="1" applyFill="1" applyBorder="1" applyAlignment="1">
      <alignment horizontal="left" vertical="top" wrapText="1"/>
    </xf>
    <xf numFmtId="165" fontId="29" fillId="2" borderId="25" xfId="2" applyNumberFormat="1" applyFont="1" applyFill="1" applyBorder="1" applyAlignment="1">
      <alignment horizontal="right" vertical="top" wrapText="1"/>
    </xf>
    <xf numFmtId="0" fontId="15" fillId="2" borderId="35" xfId="0" applyFont="1" applyFill="1" applyBorder="1" applyAlignment="1">
      <alignment horizontal="center" vertical="center"/>
    </xf>
    <xf numFmtId="0" fontId="15" fillId="2" borderId="36" xfId="0" applyFont="1" applyFill="1" applyBorder="1" applyAlignment="1">
      <alignment horizontal="center" vertical="center"/>
    </xf>
    <xf numFmtId="0" fontId="12" fillId="2" borderId="15" xfId="0" applyFont="1" applyFill="1" applyBorder="1" applyAlignment="1">
      <alignment vertical="center"/>
    </xf>
    <xf numFmtId="0" fontId="7" fillId="2" borderId="1" xfId="0" applyFont="1" applyFill="1" applyBorder="1" applyAlignment="1">
      <alignment vertical="center"/>
    </xf>
    <xf numFmtId="0" fontId="15" fillId="2" borderId="22" xfId="0" applyFont="1" applyFill="1" applyBorder="1" applyAlignment="1">
      <alignment horizontal="center" vertical="center"/>
    </xf>
    <xf numFmtId="0" fontId="15" fillId="2" borderId="28" xfId="0" applyFont="1" applyFill="1" applyBorder="1" applyAlignment="1">
      <alignment horizontal="center" vertical="center"/>
    </xf>
    <xf numFmtId="0" fontId="12" fillId="2" borderId="1" xfId="0" applyFont="1" applyFill="1" applyBorder="1" applyAlignment="1">
      <alignment vertical="center"/>
    </xf>
    <xf numFmtId="0" fontId="63" fillId="2" borderId="0" xfId="0" applyFont="1" applyFill="1" applyAlignment="1">
      <alignment vertical="center"/>
    </xf>
    <xf numFmtId="3" fontId="63" fillId="2" borderId="0" xfId="0" applyNumberFormat="1" applyFont="1" applyFill="1" applyAlignment="1">
      <alignment horizontal="right" vertical="center"/>
    </xf>
    <xf numFmtId="0" fontId="16" fillId="2" borderId="2" xfId="0" applyFont="1" applyFill="1" applyBorder="1" applyAlignment="1">
      <alignment horizontal="center"/>
    </xf>
    <xf numFmtId="0" fontId="21" fillId="2" borderId="0" xfId="0" applyFont="1" applyFill="1"/>
    <xf numFmtId="3" fontId="56" fillId="2" borderId="38" xfId="0" applyNumberFormat="1" applyFont="1" applyFill="1" applyBorder="1" applyAlignment="1">
      <alignment vertical="center" wrapText="1"/>
    </xf>
    <xf numFmtId="3" fontId="56" fillId="2" borderId="3" xfId="0" applyNumberFormat="1" applyFont="1" applyFill="1" applyBorder="1" applyAlignment="1">
      <alignment vertical="center" wrapText="1"/>
    </xf>
    <xf numFmtId="0" fontId="21" fillId="2" borderId="0" xfId="0" applyFont="1" applyFill="1" applyAlignment="1">
      <alignment horizontal="center"/>
    </xf>
    <xf numFmtId="0" fontId="67" fillId="2" borderId="0" xfId="0" applyFont="1" applyFill="1" applyAlignment="1">
      <alignment horizontal="center"/>
    </xf>
    <xf numFmtId="0" fontId="68" fillId="2" borderId="2" xfId="0" applyFont="1" applyFill="1" applyBorder="1" applyAlignment="1">
      <alignment horizontal="center" vertical="center" wrapText="1"/>
    </xf>
    <xf numFmtId="0" fontId="68" fillId="2" borderId="2" xfId="0" applyFont="1" applyFill="1" applyBorder="1" applyAlignment="1">
      <alignment vertical="center" wrapText="1"/>
    </xf>
    <xf numFmtId="0" fontId="69" fillId="2" borderId="2" xfId="0" applyFont="1" applyFill="1" applyBorder="1" applyAlignment="1">
      <alignment vertical="center" wrapText="1"/>
    </xf>
    <xf numFmtId="170" fontId="69" fillId="2" borderId="2" xfId="11" applyNumberFormat="1" applyFont="1" applyFill="1" applyBorder="1" applyAlignment="1">
      <alignment horizontal="center" vertical="center" wrapText="1"/>
    </xf>
    <xf numFmtId="170" fontId="68" fillId="2" borderId="2" xfId="11" applyNumberFormat="1" applyFont="1" applyFill="1" applyBorder="1" applyAlignment="1">
      <alignment horizontal="center" vertical="center" wrapText="1"/>
    </xf>
    <xf numFmtId="0" fontId="70" fillId="0" borderId="0" xfId="0" applyFont="1" applyAlignment="1">
      <alignment horizontal="justify" vertical="center"/>
    </xf>
    <xf numFmtId="0" fontId="68" fillId="2" borderId="0" xfId="0" applyFont="1" applyFill="1" applyAlignment="1">
      <alignment horizontal="center" vertical="center" wrapText="1"/>
    </xf>
    <xf numFmtId="170" fontId="68" fillId="2" borderId="0" xfId="11" applyNumberFormat="1" applyFont="1" applyFill="1" applyBorder="1" applyAlignment="1">
      <alignment horizontal="center" vertical="center" wrapText="1"/>
    </xf>
    <xf numFmtId="0" fontId="27" fillId="0" borderId="0" xfId="0" applyFont="1" applyAlignment="1">
      <alignment wrapText="1"/>
    </xf>
    <xf numFmtId="0" fontId="29" fillId="2" borderId="2" xfId="0" applyFont="1" applyFill="1" applyBorder="1" applyAlignment="1">
      <alignment horizontal="left" vertical="top" wrapText="1"/>
    </xf>
    <xf numFmtId="4" fontId="29" fillId="2" borderId="2" xfId="0" applyNumberFormat="1" applyFont="1" applyFill="1" applyBorder="1" applyAlignment="1">
      <alignment horizontal="center" vertical="top" wrapText="1"/>
    </xf>
    <xf numFmtId="0" fontId="0" fillId="2" borderId="0" xfId="0" applyFill="1" applyAlignment="1">
      <alignment horizontal="left"/>
    </xf>
    <xf numFmtId="0" fontId="71" fillId="2" borderId="2" xfId="6" applyFont="1" applyFill="1" applyBorder="1"/>
    <xf numFmtId="4" fontId="26" fillId="2" borderId="2" xfId="0" applyNumberFormat="1" applyFont="1" applyFill="1" applyBorder="1"/>
    <xf numFmtId="3" fontId="26" fillId="2" borderId="2" xfId="0" applyNumberFormat="1" applyFont="1" applyFill="1" applyBorder="1"/>
    <xf numFmtId="3" fontId="56" fillId="2" borderId="51" xfId="0" applyNumberFormat="1" applyFont="1" applyFill="1" applyBorder="1" applyAlignment="1">
      <alignment horizontal="right" vertical="center" wrapText="1"/>
    </xf>
    <xf numFmtId="3" fontId="58" fillId="2" borderId="51" xfId="0" applyNumberFormat="1" applyFont="1" applyFill="1" applyBorder="1" applyAlignment="1">
      <alignment horizontal="right" vertical="center" wrapText="1"/>
    </xf>
    <xf numFmtId="3" fontId="56" fillId="2" borderId="51" xfId="0" applyNumberFormat="1" applyFont="1" applyFill="1" applyBorder="1" applyAlignment="1">
      <alignment vertical="center" wrapText="1"/>
    </xf>
    <xf numFmtId="41" fontId="57" fillId="0" borderId="0" xfId="3" applyFont="1" applyFill="1" applyAlignment="1">
      <alignment vertical="center"/>
    </xf>
    <xf numFmtId="166" fontId="18" fillId="2" borderId="0" xfId="2" applyNumberFormat="1" applyFont="1" applyFill="1" applyBorder="1" applyAlignment="1">
      <alignment horizontal="center"/>
    </xf>
    <xf numFmtId="0" fontId="12" fillId="2" borderId="7" xfId="0" applyFont="1" applyFill="1" applyBorder="1" applyAlignment="1">
      <alignment vertical="center"/>
    </xf>
    <xf numFmtId="0" fontId="12" fillId="2" borderId="3" xfId="0" applyFont="1" applyFill="1" applyBorder="1" applyAlignment="1">
      <alignment vertical="center"/>
    </xf>
    <xf numFmtId="0" fontId="12" fillId="2" borderId="35" xfId="0" applyFont="1" applyFill="1" applyBorder="1" applyAlignment="1">
      <alignment vertical="center"/>
    </xf>
    <xf numFmtId="0" fontId="12" fillId="2" borderId="50" xfId="0" applyFont="1" applyFill="1" applyBorder="1" applyAlignment="1">
      <alignment vertical="center"/>
    </xf>
    <xf numFmtId="0" fontId="15" fillId="2" borderId="35" xfId="0" applyFont="1" applyFill="1" applyBorder="1" applyAlignment="1">
      <alignment horizontal="left" vertical="center"/>
    </xf>
    <xf numFmtId="41" fontId="0" fillId="2" borderId="0" xfId="3" applyFont="1" applyFill="1"/>
    <xf numFmtId="3" fontId="35" fillId="0" borderId="5" xfId="0" applyNumberFormat="1" applyFont="1" applyBorder="1" applyAlignment="1">
      <alignment horizontal="center" vertical="center" wrapText="1"/>
    </xf>
    <xf numFmtId="0" fontId="39" fillId="0" borderId="16" xfId="0" applyFont="1" applyBorder="1"/>
    <xf numFmtId="3" fontId="35" fillId="0" borderId="19" xfId="0" applyNumberFormat="1" applyFont="1" applyBorder="1" applyAlignment="1">
      <alignment horizontal="center" vertical="center" wrapText="1"/>
    </xf>
    <xf numFmtId="0" fontId="51" fillId="2" borderId="0" xfId="0" applyFont="1" applyFill="1" applyAlignment="1">
      <alignment horizontal="center"/>
    </xf>
    <xf numFmtId="0" fontId="26" fillId="2" borderId="0" xfId="0" applyFont="1" applyFill="1" applyAlignment="1">
      <alignment horizontal="center"/>
    </xf>
    <xf numFmtId="0" fontId="35" fillId="2" borderId="0" xfId="0" applyFont="1" applyFill="1" applyAlignment="1">
      <alignment horizontal="center"/>
    </xf>
    <xf numFmtId="0" fontId="29" fillId="2" borderId="0" xfId="0" applyFont="1" applyFill="1" applyAlignment="1">
      <alignment horizontal="left" wrapText="1"/>
    </xf>
    <xf numFmtId="0" fontId="29" fillId="2" borderId="0" xfId="0" applyFont="1" applyFill="1" applyAlignment="1">
      <alignment horizontal="left" vertical="center" wrapText="1"/>
    </xf>
    <xf numFmtId="0" fontId="26" fillId="2" borderId="33" xfId="0" applyFont="1" applyFill="1" applyBorder="1" applyAlignment="1">
      <alignment horizontal="center" vertical="center" wrapText="1"/>
    </xf>
    <xf numFmtId="0" fontId="26" fillId="2" borderId="24" xfId="0" applyFont="1" applyFill="1" applyBorder="1" applyAlignment="1">
      <alignment horizontal="center" vertical="center" wrapText="1"/>
    </xf>
    <xf numFmtId="0" fontId="26" fillId="2" borderId="31" xfId="0" applyFont="1" applyFill="1" applyBorder="1" applyAlignment="1">
      <alignment horizontal="center" vertical="center" wrapText="1"/>
    </xf>
    <xf numFmtId="0" fontId="52" fillId="2" borderId="35" xfId="0" applyFont="1" applyFill="1" applyBorder="1" applyAlignment="1">
      <alignment horizontal="center" vertical="center"/>
    </xf>
    <xf numFmtId="0" fontId="52" fillId="2" borderId="50" xfId="0" applyFont="1" applyFill="1" applyBorder="1" applyAlignment="1">
      <alignment horizontal="center" vertical="center"/>
    </xf>
    <xf numFmtId="0" fontId="29" fillId="2" borderId="0" xfId="0" applyFont="1" applyFill="1" applyAlignment="1">
      <alignment horizontal="left"/>
    </xf>
    <xf numFmtId="0" fontId="26" fillId="2" borderId="0" xfId="0" applyFont="1" applyFill="1" applyAlignment="1">
      <alignment horizontal="left"/>
    </xf>
    <xf numFmtId="0" fontId="56" fillId="2" borderId="5" xfId="0" applyFont="1" applyFill="1" applyBorder="1" applyAlignment="1">
      <alignment horizontal="left" vertical="center" wrapText="1"/>
    </xf>
    <xf numFmtId="3" fontId="56" fillId="2" borderId="5" xfId="0" applyNumberFormat="1" applyFont="1" applyFill="1" applyBorder="1" applyAlignment="1">
      <alignment horizontal="right" vertical="center" wrapText="1"/>
    </xf>
    <xf numFmtId="3" fontId="56" fillId="0" borderId="51" xfId="0" applyNumberFormat="1" applyFont="1" applyBorder="1" applyAlignment="1">
      <alignment horizontal="right" vertical="center" wrapText="1"/>
    </xf>
    <xf numFmtId="0" fontId="58" fillId="2" borderId="5" xfId="0" applyFont="1" applyFill="1" applyBorder="1" applyAlignment="1">
      <alignment horizontal="left" vertical="center" wrapText="1"/>
    </xf>
    <xf numFmtId="3" fontId="58" fillId="2" borderId="5" xfId="0" applyNumberFormat="1" applyFont="1" applyFill="1" applyBorder="1" applyAlignment="1">
      <alignment horizontal="right" vertical="center" wrapText="1"/>
    </xf>
    <xf numFmtId="3" fontId="58" fillId="2" borderId="51" xfId="0" applyNumberFormat="1" applyFont="1" applyFill="1" applyBorder="1" applyAlignment="1">
      <alignment horizontal="right" vertical="center" wrapText="1"/>
    </xf>
    <xf numFmtId="41" fontId="29" fillId="2" borderId="0" xfId="3" applyFont="1" applyFill="1" applyAlignment="1">
      <alignment horizontal="center" vertical="center"/>
    </xf>
    <xf numFmtId="41" fontId="29" fillId="2" borderId="4" xfId="3" applyFont="1" applyFill="1" applyBorder="1" applyAlignment="1">
      <alignment vertical="center" wrapText="1"/>
    </xf>
    <xf numFmtId="41" fontId="29" fillId="2" borderId="6" xfId="3" applyFont="1" applyFill="1" applyBorder="1" applyAlignment="1">
      <alignment vertical="center" wrapText="1"/>
    </xf>
    <xf numFmtId="3" fontId="26" fillId="2" borderId="4" xfId="0" applyNumberFormat="1" applyFont="1" applyFill="1" applyBorder="1" applyAlignment="1">
      <alignment horizontal="center" vertical="center" wrapText="1"/>
    </xf>
    <xf numFmtId="3" fontId="26" fillId="2" borderId="6" xfId="0" applyNumberFormat="1" applyFont="1" applyFill="1" applyBorder="1" applyAlignment="1">
      <alignment horizontal="center" vertical="center" wrapText="1"/>
    </xf>
    <xf numFmtId="41" fontId="36" fillId="2" borderId="0" xfId="3" applyFont="1" applyFill="1" applyAlignment="1">
      <alignment horizontal="center" vertical="center"/>
    </xf>
    <xf numFmtId="41" fontId="26" fillId="2" borderId="0" xfId="3" applyFont="1" applyFill="1" applyAlignment="1">
      <alignment horizontal="center"/>
    </xf>
    <xf numFmtId="3" fontId="9" fillId="0" borderId="0" xfId="0" applyNumberFormat="1" applyFont="1" applyAlignment="1">
      <alignment horizontal="left"/>
    </xf>
    <xf numFmtId="41" fontId="35" fillId="2" borderId="37" xfId="3" applyFont="1" applyFill="1" applyBorder="1" applyAlignment="1">
      <alignment horizontal="center"/>
    </xf>
    <xf numFmtId="41" fontId="35" fillId="2" borderId="21" xfId="3" applyFont="1" applyFill="1" applyBorder="1" applyAlignment="1">
      <alignment horizontal="center"/>
    </xf>
    <xf numFmtId="41" fontId="26" fillId="2" borderId="0" xfId="3" applyFont="1" applyFill="1" applyAlignment="1">
      <alignment horizontal="center" vertical="center"/>
    </xf>
    <xf numFmtId="41" fontId="37" fillId="2" borderId="37" xfId="3" applyFont="1" applyFill="1" applyBorder="1" applyAlignment="1">
      <alignment horizontal="center" vertical="center" wrapText="1"/>
    </xf>
    <xf numFmtId="41" fontId="37" fillId="2" borderId="21" xfId="3" applyFont="1" applyFill="1" applyBorder="1" applyAlignment="1">
      <alignment horizontal="center" vertical="center" wrapText="1"/>
    </xf>
    <xf numFmtId="0" fontId="37" fillId="2" borderId="45" xfId="0" applyFont="1" applyFill="1" applyBorder="1" applyAlignment="1">
      <alignment horizontal="center" vertical="center" wrapText="1"/>
    </xf>
    <xf numFmtId="0" fontId="37" fillId="2" borderId="46" xfId="0" applyFont="1" applyFill="1" applyBorder="1" applyAlignment="1">
      <alignment horizontal="center" vertical="center" wrapText="1"/>
    </xf>
    <xf numFmtId="0" fontId="37" fillId="2" borderId="4" xfId="0" applyFont="1" applyFill="1" applyBorder="1" applyAlignment="1">
      <alignment horizontal="center" vertical="center" wrapText="1"/>
    </xf>
    <xf numFmtId="0" fontId="37" fillId="2" borderId="6" xfId="0" applyFont="1" applyFill="1" applyBorder="1" applyAlignment="1">
      <alignment horizontal="center" vertical="center" wrapText="1"/>
    </xf>
    <xf numFmtId="3" fontId="37" fillId="2" borderId="4" xfId="0" applyNumberFormat="1" applyFont="1" applyFill="1" applyBorder="1" applyAlignment="1">
      <alignment horizontal="center" vertical="center" wrapText="1"/>
    </xf>
    <xf numFmtId="3" fontId="37" fillId="2" borderId="6" xfId="0" applyNumberFormat="1" applyFont="1" applyFill="1" applyBorder="1" applyAlignment="1">
      <alignment horizontal="center" vertical="center" wrapText="1"/>
    </xf>
    <xf numFmtId="0" fontId="37" fillId="2" borderId="40" xfId="0" applyFont="1" applyFill="1" applyBorder="1" applyAlignment="1">
      <alignment horizontal="center" vertical="center" wrapText="1"/>
    </xf>
    <xf numFmtId="0" fontId="37" fillId="2" borderId="42" xfId="0" applyFont="1" applyFill="1" applyBorder="1" applyAlignment="1">
      <alignment horizontal="center" vertical="center" wrapText="1"/>
    </xf>
    <xf numFmtId="41" fontId="37" fillId="2" borderId="47" xfId="3" applyFont="1" applyFill="1" applyBorder="1" applyAlignment="1">
      <alignment horizontal="center" vertical="center" wrapText="1"/>
    </xf>
    <xf numFmtId="41" fontId="37" fillId="2" borderId="48" xfId="3" applyFont="1" applyFill="1" applyBorder="1" applyAlignment="1">
      <alignment horizontal="center" vertical="center" wrapText="1"/>
    </xf>
    <xf numFmtId="41" fontId="51" fillId="2" borderId="0" xfId="3" applyFont="1" applyFill="1" applyAlignment="1">
      <alignment horizontal="center" vertical="center"/>
    </xf>
    <xf numFmtId="41" fontId="35" fillId="2" borderId="0" xfId="3" applyFont="1" applyFill="1" applyAlignment="1">
      <alignment horizontal="center" vertical="center"/>
    </xf>
    <xf numFmtId="0" fontId="35" fillId="2" borderId="0" xfId="0" applyFont="1" applyFill="1" applyAlignment="1">
      <alignment vertical="top" wrapText="1"/>
    </xf>
    <xf numFmtId="0" fontId="35" fillId="2" borderId="1" xfId="0" applyFont="1" applyFill="1" applyBorder="1" applyAlignment="1">
      <alignment vertical="top" wrapText="1"/>
    </xf>
    <xf numFmtId="0" fontId="37" fillId="2" borderId="45" xfId="0" applyFont="1" applyFill="1" applyBorder="1" applyAlignment="1">
      <alignment horizontal="center" vertical="top" wrapText="1"/>
    </xf>
    <xf numFmtId="0" fontId="37" fillId="2" borderId="20" xfId="0" applyFont="1" applyFill="1" applyBorder="1" applyAlignment="1">
      <alignment horizontal="center" vertical="top" wrapText="1"/>
    </xf>
    <xf numFmtId="0" fontId="37" fillId="2" borderId="25" xfId="0" applyFont="1" applyFill="1" applyBorder="1" applyAlignment="1">
      <alignment horizontal="center" vertical="center" wrapText="1"/>
    </xf>
    <xf numFmtId="0" fontId="37" fillId="2" borderId="49" xfId="0" applyFont="1" applyFill="1" applyBorder="1" applyAlignment="1">
      <alignment horizontal="center" vertical="center" wrapText="1"/>
    </xf>
    <xf numFmtId="0" fontId="65" fillId="0" borderId="33" xfId="0" applyFont="1" applyBorder="1" applyAlignment="1">
      <alignment horizontal="left"/>
    </xf>
    <xf numFmtId="0" fontId="65" fillId="0" borderId="31" xfId="0" applyFont="1" applyBorder="1" applyAlignment="1">
      <alignment horizontal="left"/>
    </xf>
    <xf numFmtId="0" fontId="27" fillId="0" borderId="0" xfId="0" applyFont="1" applyAlignment="1">
      <alignment horizontal="left" wrapText="1"/>
    </xf>
    <xf numFmtId="0" fontId="27" fillId="2" borderId="0" xfId="0" applyFont="1" applyFill="1" applyAlignment="1">
      <alignment horizontal="left" wrapText="1"/>
    </xf>
    <xf numFmtId="0" fontId="53" fillId="2" borderId="0" xfId="0" applyFont="1" applyFill="1" applyAlignment="1">
      <alignment horizontal="left" vertical="center" wrapText="1"/>
    </xf>
    <xf numFmtId="0" fontId="45" fillId="2" borderId="0" xfId="0" applyFont="1" applyFill="1" applyAlignment="1">
      <alignment horizontal="left" wrapText="1"/>
    </xf>
    <xf numFmtId="0" fontId="28" fillId="2" borderId="0" xfId="0" applyFont="1" applyFill="1" applyAlignment="1">
      <alignment horizontal="left"/>
    </xf>
    <xf numFmtId="0" fontId="14" fillId="2" borderId="10" xfId="0" applyFont="1" applyFill="1" applyBorder="1" applyAlignment="1">
      <alignment horizontal="center" wrapText="1"/>
    </xf>
    <xf numFmtId="0" fontId="14" fillId="2" borderId="25" xfId="0" applyFont="1" applyFill="1" applyBorder="1" applyAlignment="1">
      <alignment horizontal="center" wrapText="1"/>
    </xf>
    <xf numFmtId="0" fontId="39" fillId="2" borderId="0" xfId="0" applyFont="1" applyFill="1" applyAlignment="1">
      <alignment horizontal="left" wrapText="1"/>
    </xf>
    <xf numFmtId="0" fontId="11" fillId="0" borderId="0" xfId="0" applyFont="1" applyAlignment="1">
      <alignment horizontal="left" wrapText="1"/>
    </xf>
    <xf numFmtId="0" fontId="27" fillId="2" borderId="0" xfId="0" applyFont="1" applyFill="1" applyAlignment="1">
      <alignment horizontal="left" vertical="center" wrapText="1"/>
    </xf>
    <xf numFmtId="0" fontId="26" fillId="2" borderId="2" xfId="0" applyFont="1" applyFill="1" applyBorder="1" applyAlignment="1">
      <alignment horizontal="center" vertical="center" wrapText="1"/>
    </xf>
    <xf numFmtId="0" fontId="47" fillId="2" borderId="0" xfId="0" applyFont="1" applyFill="1" applyAlignment="1">
      <alignment horizontal="left"/>
    </xf>
    <xf numFmtId="0" fontId="14" fillId="2" borderId="8" xfId="0" applyFont="1" applyFill="1" applyBorder="1" applyAlignment="1">
      <alignment horizontal="center"/>
    </xf>
    <xf numFmtId="0" fontId="14" fillId="2" borderId="11" xfId="0" applyFont="1" applyFill="1" applyBorder="1" applyAlignment="1">
      <alignment horizontal="center"/>
    </xf>
    <xf numFmtId="0" fontId="14" fillId="2" borderId="9" xfId="0" applyFont="1" applyFill="1" applyBorder="1" applyAlignment="1">
      <alignment horizontal="center" wrapText="1"/>
    </xf>
    <xf numFmtId="0" fontId="14" fillId="2" borderId="2" xfId="0" applyFont="1" applyFill="1" applyBorder="1" applyAlignment="1">
      <alignment horizontal="center" wrapText="1"/>
    </xf>
    <xf numFmtId="0" fontId="68" fillId="2" borderId="2" xfId="0" applyFont="1" applyFill="1" applyBorder="1" applyAlignment="1">
      <alignment horizontal="center" vertical="center" wrapText="1"/>
    </xf>
    <xf numFmtId="0" fontId="65" fillId="0" borderId="42" xfId="0" applyFont="1" applyBorder="1" applyAlignment="1">
      <alignment horizontal="left" vertical="center"/>
    </xf>
    <xf numFmtId="0" fontId="70" fillId="0" borderId="0" xfId="0" applyFont="1" applyAlignment="1">
      <alignment horizontal="left" vertical="center" wrapText="1"/>
    </xf>
    <xf numFmtId="0" fontId="66" fillId="2" borderId="33" xfId="0" applyFont="1" applyFill="1" applyBorder="1" applyAlignment="1">
      <alignment horizontal="center" wrapText="1"/>
    </xf>
    <xf numFmtId="0" fontId="66" fillId="2" borderId="31" xfId="0" applyFont="1" applyFill="1" applyBorder="1" applyAlignment="1">
      <alignment horizontal="center" wrapText="1"/>
    </xf>
  </cellXfs>
  <cellStyles count="17">
    <cellStyle name="Excel Built-in Normal" xfId="10" xr:uid="{7BB7493C-756B-43DD-8D98-1E6E88F78945}"/>
    <cellStyle name="Hipervínculo" xfId="1" builtinId="8"/>
    <cellStyle name="Hipervínculo 2" xfId="16" xr:uid="{ED3A650B-9807-4AC9-8D3F-D44E28160964}"/>
    <cellStyle name="Millares" xfId="2" builtinId="3"/>
    <cellStyle name="Millares [0]" xfId="3" builtinId="6"/>
    <cellStyle name="Millares [0] 2" xfId="4" xr:uid="{00000000-0005-0000-0000-000003000000}"/>
    <cellStyle name="Millares [0] 3" xfId="12" xr:uid="{14459974-30EF-4A20-A537-E8FB2745AEA8}"/>
    <cellStyle name="Millares 2" xfId="13" xr:uid="{B460DA62-408E-47E6-BE28-087D42D2965B}"/>
    <cellStyle name="Millares 3" xfId="14" xr:uid="{F7BD4BEC-F1E1-4D3B-8C0D-CA7242016AC7}"/>
    <cellStyle name="Millares 4" xfId="11" xr:uid="{364F6684-5D7A-4BD9-A545-FA901F2688E3}"/>
    <cellStyle name="Normal" xfId="0" builtinId="0"/>
    <cellStyle name="Normal 17 2" xfId="5" xr:uid="{00000000-0005-0000-0000-000005000000}"/>
    <cellStyle name="Normal 2" xfId="15" xr:uid="{120E18B8-135A-4BAC-8B29-CBCE5DE67FB0}"/>
    <cellStyle name="Normal 6" xfId="6" xr:uid="{00000000-0005-0000-0000-000006000000}"/>
    <cellStyle name="Normal 7" xfId="7" xr:uid="{00000000-0005-0000-0000-000007000000}"/>
    <cellStyle name="Normal 9" xfId="8" xr:uid="{00000000-0005-0000-0000-000008000000}"/>
    <cellStyle name="Porcentaje" xfId="9"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6.emf"/><Relationship Id="rId1" Type="http://schemas.openxmlformats.org/officeDocument/2006/relationships/image" Target="../media/image5.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10.emf"/><Relationship Id="rId2" Type="http://schemas.openxmlformats.org/officeDocument/2006/relationships/image" Target="../media/image9.emf"/><Relationship Id="rId1" Type="http://schemas.openxmlformats.org/officeDocument/2006/relationships/image" Target="../media/image8.emf"/><Relationship Id="rId4" Type="http://schemas.openxmlformats.org/officeDocument/2006/relationships/image" Target="../media/image11.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2.emf"/><Relationship Id="rId1" Type="http://schemas.openxmlformats.org/officeDocument/2006/relationships/image" Target="../media/image5.emf"/><Relationship Id="rId4" Type="http://schemas.openxmlformats.org/officeDocument/2006/relationships/image" Target="../media/image13.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10.emf"/><Relationship Id="rId2" Type="http://schemas.openxmlformats.org/officeDocument/2006/relationships/image" Target="../media/image14.emf"/><Relationship Id="rId1" Type="http://schemas.openxmlformats.org/officeDocument/2006/relationships/image" Target="../media/image1.emf"/><Relationship Id="rId4" Type="http://schemas.openxmlformats.org/officeDocument/2006/relationships/image" Target="../media/image15.emf"/></Relationships>
</file>

<file path=xl/drawings/_rels/vmlDrawing6.vml.rels><?xml version="1.0" encoding="UTF-8" standalone="yes"?>
<Relationships xmlns="http://schemas.openxmlformats.org/package/2006/relationships"><Relationship Id="rId3" Type="http://schemas.openxmlformats.org/officeDocument/2006/relationships/image" Target="../media/image10.emf"/><Relationship Id="rId2" Type="http://schemas.openxmlformats.org/officeDocument/2006/relationships/image" Target="../media/image6.emf"/><Relationship Id="rId1" Type="http://schemas.openxmlformats.org/officeDocument/2006/relationships/image" Target="../media/image5.emf"/><Relationship Id="rId4" Type="http://schemas.openxmlformats.org/officeDocument/2006/relationships/image" Target="../media/image16.emf"/></Relationships>
</file>

<file path=xl/drawings/drawing1.xml><?xml version="1.0" encoding="utf-8"?>
<xdr:wsDr xmlns:xdr="http://schemas.openxmlformats.org/drawingml/2006/spreadsheetDrawing" xmlns:a="http://schemas.openxmlformats.org/drawingml/2006/main">
  <xdr:twoCellAnchor>
    <xdr:from>
      <xdr:col>4</xdr:col>
      <xdr:colOff>304800</xdr:colOff>
      <xdr:row>11</xdr:row>
      <xdr:rowOff>38100</xdr:rowOff>
    </xdr:from>
    <xdr:to>
      <xdr:col>4</xdr:col>
      <xdr:colOff>304800</xdr:colOff>
      <xdr:row>11</xdr:row>
      <xdr:rowOff>38100</xdr:rowOff>
    </xdr:to>
    <xdr:sp macro="" textlink="">
      <xdr:nvSpPr>
        <xdr:cNvPr id="8985" name="Line 1">
          <a:extLst>
            <a:ext uri="{FF2B5EF4-FFF2-40B4-BE49-F238E27FC236}">
              <a16:creationId xmlns:a16="http://schemas.microsoft.com/office/drawing/2014/main" id="{D094FAE1-763E-4EFF-9FBA-4A72E48B66D5}"/>
            </a:ext>
          </a:extLst>
        </xdr:cNvPr>
        <xdr:cNvSpPr>
          <a:spLocks noChangeShapeType="1"/>
        </xdr:cNvSpPr>
      </xdr:nvSpPr>
      <xdr:spPr bwMode="auto">
        <a:xfrm>
          <a:off x="7791450" y="22669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pcgauditores-my.sharepoint.com/personal/arecalde_pcgauditores_onmicrosoft_com/Documents/Escritorio/ARSENIO/CONTABILIDAD/ACWM%20CASA%20DE%20BOLSA/CIERRE%202023/BALANCE%20ACWM%20AL%2031%2012%202023.xlsx" TargetMode="External"/><Relationship Id="rId1" Type="http://schemas.openxmlformats.org/officeDocument/2006/relationships/externalLinkPath" Target="/personal/rnunez_pcgauditores_onmicrosoft_com/Documents/Auditor&#237;as%202023/ACWM%20CASA%20DE%20BOLSA%20S.A/DICIEMBRE/BALANCE%20ACWM%20AL%2031%2012%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oja1"/>
    </sheetNames>
    <sheetDataSet>
      <sheetData sheetId="0">
        <row r="50">
          <cell r="C50">
            <v>19054949166</v>
          </cell>
          <cell r="D50">
            <v>2275000000</v>
          </cell>
        </row>
        <row r="88">
          <cell r="C88">
            <v>33569014</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administracion@acwm.com.py" TargetMode="Externa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2:N87"/>
  <sheetViews>
    <sheetView tabSelected="1" topLeftCell="A40" zoomScale="90" zoomScaleNormal="90" zoomScaleSheetLayoutView="80" workbookViewId="0">
      <selection activeCell="A56" sqref="A56"/>
    </sheetView>
  </sheetViews>
  <sheetFormatPr baseColWidth="10" defaultColWidth="11.44140625" defaultRowHeight="10.199999999999999" x14ac:dyDescent="0.2"/>
  <cols>
    <col min="1" max="1" width="28.88671875" style="22" customWidth="1"/>
    <col min="2" max="2" width="49" style="22" customWidth="1"/>
    <col min="3" max="3" width="19.33203125" style="16" customWidth="1"/>
    <col min="4" max="4" width="26.109375" style="16" customWidth="1"/>
    <col min="5" max="5" width="17" style="16" customWidth="1"/>
    <col min="6" max="6" width="14.33203125" style="16" customWidth="1"/>
    <col min="7" max="8" width="11.5546875" style="16" customWidth="1"/>
    <col min="9" max="9" width="15.6640625" style="16" customWidth="1"/>
    <col min="10" max="10" width="15.88671875" style="16" customWidth="1"/>
    <col min="11" max="14" width="11.5546875" style="17" customWidth="1"/>
    <col min="15" max="16384" width="11.44140625" style="18"/>
  </cols>
  <sheetData>
    <row r="2" spans="1:14" ht="22.5" customHeight="1" x14ac:dyDescent="0.25">
      <c r="A2" s="315" t="s">
        <v>356</v>
      </c>
      <c r="B2" s="315"/>
      <c r="C2" s="315"/>
      <c r="D2" s="315"/>
      <c r="E2" s="315"/>
      <c r="F2" s="315"/>
      <c r="G2" s="315"/>
      <c r="H2" s="315"/>
      <c r="I2" s="315"/>
    </row>
    <row r="3" spans="1:14" ht="17.25" customHeight="1" x14ac:dyDescent="0.2">
      <c r="A3" s="316" t="s">
        <v>0</v>
      </c>
      <c r="B3" s="316"/>
      <c r="C3" s="316"/>
      <c r="D3" s="316"/>
      <c r="E3" s="316"/>
      <c r="F3" s="316"/>
      <c r="G3" s="316"/>
      <c r="H3" s="316"/>
      <c r="I3" s="316"/>
    </row>
    <row r="4" spans="1:14" ht="20.25" customHeight="1" x14ac:dyDescent="0.25">
      <c r="A4" s="317" t="s">
        <v>440</v>
      </c>
      <c r="B4" s="317"/>
      <c r="C4" s="317"/>
      <c r="D4" s="317"/>
      <c r="E4" s="317"/>
      <c r="F4" s="317"/>
      <c r="G4" s="317"/>
      <c r="H4" s="317"/>
      <c r="I4" s="317"/>
    </row>
    <row r="6" spans="1:14" ht="13.8" x14ac:dyDescent="0.25">
      <c r="A6" s="23" t="s">
        <v>1</v>
      </c>
      <c r="B6" s="186" t="s">
        <v>2</v>
      </c>
    </row>
    <row r="7" spans="1:14" s="184" customFormat="1" ht="18" customHeight="1" x14ac:dyDescent="0.3">
      <c r="A7" s="181" t="s">
        <v>358</v>
      </c>
      <c r="B7" s="182"/>
      <c r="C7" s="183"/>
      <c r="D7" s="183"/>
      <c r="E7" s="183"/>
      <c r="F7" s="183"/>
      <c r="G7" s="183"/>
      <c r="H7" s="183"/>
      <c r="I7" s="183"/>
      <c r="J7" s="183"/>
      <c r="K7" s="185"/>
      <c r="L7" s="185"/>
      <c r="M7" s="185"/>
      <c r="N7" s="185"/>
    </row>
    <row r="8" spans="1:14" x14ac:dyDescent="0.2">
      <c r="A8" s="23" t="s">
        <v>359</v>
      </c>
    </row>
    <row r="9" spans="1:14" x14ac:dyDescent="0.2">
      <c r="A9" s="22" t="s">
        <v>360</v>
      </c>
    </row>
    <row r="10" spans="1:14" x14ac:dyDescent="0.2">
      <c r="A10" s="22" t="s">
        <v>387</v>
      </c>
    </row>
    <row r="11" spans="1:14" x14ac:dyDescent="0.2">
      <c r="A11" s="22" t="s">
        <v>361</v>
      </c>
    </row>
    <row r="12" spans="1:14" x14ac:dyDescent="0.2">
      <c r="A12" s="22" t="s">
        <v>242</v>
      </c>
    </row>
    <row r="13" spans="1:14" ht="14.4" x14ac:dyDescent="0.3">
      <c r="A13" s="22" t="s">
        <v>219</v>
      </c>
      <c r="B13" s="126" t="s">
        <v>362</v>
      </c>
    </row>
    <row r="14" spans="1:14" x14ac:dyDescent="0.2">
      <c r="A14" s="22" t="s">
        <v>220</v>
      </c>
      <c r="B14" s="19"/>
    </row>
    <row r="15" spans="1:14" x14ac:dyDescent="0.2">
      <c r="A15" s="20" t="s">
        <v>388</v>
      </c>
      <c r="C15" s="20"/>
    </row>
    <row r="17" spans="1:14" s="184" customFormat="1" ht="17.25" customHeight="1" x14ac:dyDescent="0.3">
      <c r="A17" s="181" t="s">
        <v>3</v>
      </c>
      <c r="B17" s="181"/>
      <c r="C17" s="183"/>
      <c r="D17" s="183"/>
      <c r="J17" s="185"/>
      <c r="K17" s="185"/>
      <c r="L17" s="185"/>
      <c r="M17" s="185"/>
      <c r="N17" s="185"/>
    </row>
    <row r="18" spans="1:14" x14ac:dyDescent="0.2">
      <c r="A18" s="22" t="s">
        <v>4</v>
      </c>
      <c r="B18" s="318" t="s">
        <v>363</v>
      </c>
      <c r="C18" s="318"/>
      <c r="D18" s="22"/>
      <c r="E18" s="18"/>
      <c r="F18" s="18"/>
      <c r="G18" s="18"/>
      <c r="H18" s="18"/>
      <c r="I18" s="18"/>
      <c r="J18" s="17"/>
    </row>
    <row r="19" spans="1:14" x14ac:dyDescent="0.2">
      <c r="A19" s="22" t="s">
        <v>5</v>
      </c>
      <c r="B19" s="319" t="s">
        <v>364</v>
      </c>
      <c r="C19" s="319"/>
      <c r="D19" s="319"/>
      <c r="E19" s="18"/>
      <c r="F19" s="18"/>
      <c r="G19" s="18"/>
      <c r="H19" s="18"/>
      <c r="I19" s="18"/>
      <c r="J19" s="17"/>
    </row>
    <row r="21" spans="1:14" ht="10.8" thickBot="1" x14ac:dyDescent="0.25">
      <c r="A21" s="23" t="s">
        <v>6</v>
      </c>
      <c r="B21" s="23" t="s">
        <v>7</v>
      </c>
    </row>
    <row r="22" spans="1:14" ht="10.8" thickBot="1" x14ac:dyDescent="0.25">
      <c r="A22" s="39"/>
      <c r="B22" s="21"/>
    </row>
    <row r="23" spans="1:14" x14ac:dyDescent="0.2">
      <c r="A23" s="39" t="s">
        <v>8</v>
      </c>
      <c r="B23" s="97" t="s">
        <v>9</v>
      </c>
    </row>
    <row r="24" spans="1:14" x14ac:dyDescent="0.2">
      <c r="A24" s="191" t="s">
        <v>10</v>
      </c>
      <c r="B24" s="98" t="s">
        <v>365</v>
      </c>
    </row>
    <row r="25" spans="1:14" x14ac:dyDescent="0.2">
      <c r="A25" s="44" t="s">
        <v>11</v>
      </c>
      <c r="B25" s="98" t="s">
        <v>365</v>
      </c>
    </row>
    <row r="26" spans="1:14" x14ac:dyDescent="0.2">
      <c r="A26" s="44" t="s">
        <v>12</v>
      </c>
      <c r="B26" s="98" t="s">
        <v>366</v>
      </c>
    </row>
    <row r="27" spans="1:14" x14ac:dyDescent="0.2">
      <c r="A27" s="44" t="s">
        <v>13</v>
      </c>
      <c r="B27" s="98" t="s">
        <v>367</v>
      </c>
    </row>
    <row r="28" spans="1:14" ht="10.8" thickBot="1" x14ac:dyDescent="0.25">
      <c r="A28" s="45" t="s">
        <v>14</v>
      </c>
      <c r="B28" s="99" t="s">
        <v>368</v>
      </c>
    </row>
    <row r="30" spans="1:14" x14ac:dyDescent="0.2">
      <c r="A30" s="23" t="s">
        <v>15</v>
      </c>
      <c r="B30" s="23" t="s">
        <v>16</v>
      </c>
    </row>
    <row r="31" spans="1:14" ht="11.25" customHeight="1" x14ac:dyDescent="0.2">
      <c r="A31" s="318" t="s">
        <v>369</v>
      </c>
      <c r="B31" s="318"/>
      <c r="C31" s="318"/>
      <c r="D31" s="318"/>
      <c r="E31" s="318"/>
      <c r="F31" s="318"/>
    </row>
    <row r="32" spans="1:14" x14ac:dyDescent="0.2">
      <c r="A32" s="22" t="s">
        <v>370</v>
      </c>
    </row>
    <row r="33" spans="1:14" x14ac:dyDescent="0.2">
      <c r="A33" s="22" t="s">
        <v>371</v>
      </c>
    </row>
    <row r="34" spans="1:14" x14ac:dyDescent="0.2">
      <c r="A34" s="22" t="s">
        <v>372</v>
      </c>
    </row>
    <row r="35" spans="1:14" x14ac:dyDescent="0.2">
      <c r="A35" s="22" t="s">
        <v>385</v>
      </c>
    </row>
    <row r="36" spans="1:14" x14ac:dyDescent="0.2">
      <c r="A36" s="22" t="s">
        <v>17</v>
      </c>
    </row>
    <row r="38" spans="1:14" ht="10.8" thickBot="1" x14ac:dyDescent="0.25">
      <c r="A38" s="23" t="s">
        <v>218</v>
      </c>
    </row>
    <row r="39" spans="1:14" ht="46.5" customHeight="1" x14ac:dyDescent="0.2">
      <c r="A39" s="41" t="s">
        <v>18</v>
      </c>
      <c r="B39" s="42" t="s">
        <v>19</v>
      </c>
      <c r="C39" s="42" t="s">
        <v>20</v>
      </c>
      <c r="D39" s="42" t="s">
        <v>21</v>
      </c>
      <c r="E39" s="42" t="s">
        <v>22</v>
      </c>
      <c r="F39" s="42" t="s">
        <v>23</v>
      </c>
      <c r="G39" s="42" t="s">
        <v>24</v>
      </c>
      <c r="H39" s="42" t="s">
        <v>25</v>
      </c>
      <c r="I39" s="42" t="s">
        <v>26</v>
      </c>
      <c r="J39" s="43" t="s">
        <v>27</v>
      </c>
    </row>
    <row r="40" spans="1:14" ht="14.4" customHeight="1" x14ac:dyDescent="0.2">
      <c r="A40" s="256">
        <v>1</v>
      </c>
      <c r="B40" s="252" t="s">
        <v>373</v>
      </c>
      <c r="C40" s="40">
        <v>1</v>
      </c>
      <c r="D40" s="40" t="s">
        <v>375</v>
      </c>
      <c r="E40" s="252">
        <v>2599</v>
      </c>
      <c r="F40" s="252" t="s">
        <v>28</v>
      </c>
      <c r="G40" s="252" t="s">
        <v>29</v>
      </c>
      <c r="H40" s="252" t="s">
        <v>377</v>
      </c>
      <c r="I40" s="253">
        <v>2599000000</v>
      </c>
      <c r="J40" s="254">
        <v>99.96</v>
      </c>
    </row>
    <row r="41" spans="1:14" ht="14.4" customHeight="1" x14ac:dyDescent="0.2">
      <c r="A41" s="252">
        <v>2</v>
      </c>
      <c r="B41" s="252" t="s">
        <v>374</v>
      </c>
      <c r="C41" s="140">
        <v>1</v>
      </c>
      <c r="D41" s="140" t="s">
        <v>376</v>
      </c>
      <c r="E41" s="252">
        <v>1</v>
      </c>
      <c r="F41" s="252" t="s">
        <v>28</v>
      </c>
      <c r="G41" s="252" t="s">
        <v>29</v>
      </c>
      <c r="H41" s="252" t="s">
        <v>378</v>
      </c>
      <c r="I41" s="251">
        <v>1000000</v>
      </c>
      <c r="J41" s="255">
        <v>0.04</v>
      </c>
    </row>
    <row r="42" spans="1:14" s="194" customFormat="1" ht="14.4" customHeight="1" x14ac:dyDescent="0.2">
      <c r="A42" s="320" t="s">
        <v>341</v>
      </c>
      <c r="B42" s="321"/>
      <c r="C42" s="321"/>
      <c r="D42" s="321"/>
      <c r="E42" s="321"/>
      <c r="F42" s="321"/>
      <c r="G42" s="321"/>
      <c r="H42" s="322"/>
      <c r="I42" s="195">
        <f>SUM(I40:I41)</f>
        <v>2600000000</v>
      </c>
      <c r="J42" s="58">
        <f>SUM(J40:J41)</f>
        <v>100</v>
      </c>
      <c r="K42" s="193"/>
      <c r="L42" s="193"/>
      <c r="M42" s="193"/>
      <c r="N42" s="193"/>
    </row>
    <row r="43" spans="1:14" ht="14.4" customHeight="1" x14ac:dyDescent="0.2">
      <c r="A43" s="192"/>
      <c r="B43" s="192"/>
      <c r="C43" s="139"/>
      <c r="D43" s="139"/>
      <c r="E43" s="192"/>
      <c r="F43" s="192"/>
      <c r="G43" s="192"/>
      <c r="H43" s="192"/>
      <c r="I43" s="257"/>
      <c r="J43" s="192"/>
    </row>
    <row r="44" spans="1:14" x14ac:dyDescent="0.2">
      <c r="A44" s="23"/>
    </row>
    <row r="46" spans="1:14" x14ac:dyDescent="0.2">
      <c r="A46" s="23"/>
    </row>
    <row r="47" spans="1:14" x14ac:dyDescent="0.2">
      <c r="A47" s="23" t="s">
        <v>217</v>
      </c>
      <c r="B47" s="326" t="s">
        <v>30</v>
      </c>
      <c r="C47" s="326"/>
      <c r="D47" s="326"/>
    </row>
    <row r="48" spans="1:14" x14ac:dyDescent="0.2">
      <c r="A48" s="22" t="s">
        <v>31</v>
      </c>
      <c r="B48" s="20" t="s">
        <v>510</v>
      </c>
      <c r="C48" s="20"/>
      <c r="D48" s="20"/>
    </row>
    <row r="49" spans="1:4" x14ac:dyDescent="0.2">
      <c r="A49" s="22" t="s">
        <v>32</v>
      </c>
      <c r="B49" s="325" t="s">
        <v>511</v>
      </c>
      <c r="C49" s="325"/>
      <c r="D49" s="325"/>
    </row>
    <row r="50" spans="1:4" x14ac:dyDescent="0.2">
      <c r="C50" s="22"/>
      <c r="D50" s="22"/>
    </row>
    <row r="52" spans="1:4" x14ac:dyDescent="0.2">
      <c r="A52" s="23" t="s">
        <v>298</v>
      </c>
      <c r="B52" s="23"/>
    </row>
    <row r="53" spans="1:4" ht="10.8" thickBot="1" x14ac:dyDescent="0.25"/>
    <row r="54" spans="1:4" ht="18.75" customHeight="1" thickBot="1" x14ac:dyDescent="0.25">
      <c r="A54" s="271" t="s">
        <v>289</v>
      </c>
      <c r="B54" s="272" t="s">
        <v>290</v>
      </c>
      <c r="C54" s="139"/>
      <c r="D54" s="139"/>
    </row>
    <row r="55" spans="1:4" ht="18.75" customHeight="1" x14ac:dyDescent="0.2">
      <c r="A55" s="273" t="s">
        <v>373</v>
      </c>
      <c r="B55" s="274" t="s">
        <v>383</v>
      </c>
      <c r="C55" s="139"/>
      <c r="D55" s="139"/>
    </row>
    <row r="56" spans="1:4" ht="18.75" customHeight="1" thickBot="1" x14ac:dyDescent="0.25">
      <c r="A56" s="273" t="s">
        <v>374</v>
      </c>
      <c r="B56" s="274" t="s">
        <v>384</v>
      </c>
      <c r="C56" s="139"/>
      <c r="D56" s="139"/>
    </row>
    <row r="57" spans="1:4" ht="18.75" customHeight="1" thickBot="1" x14ac:dyDescent="0.25">
      <c r="A57" s="271" t="s">
        <v>289</v>
      </c>
      <c r="B57" s="272" t="s">
        <v>291</v>
      </c>
      <c r="C57" s="139"/>
      <c r="D57" s="139"/>
    </row>
    <row r="58" spans="1:4" ht="18.75" customHeight="1" x14ac:dyDescent="0.2">
      <c r="A58" s="306" t="s">
        <v>373</v>
      </c>
      <c r="B58" s="307" t="s">
        <v>498</v>
      </c>
      <c r="C58" s="139"/>
      <c r="D58" s="139"/>
    </row>
    <row r="59" spans="1:4" ht="18.75" customHeight="1" x14ac:dyDescent="0.2">
      <c r="A59" s="273"/>
      <c r="B59" s="277" t="s">
        <v>512</v>
      </c>
      <c r="C59" s="139"/>
      <c r="D59" s="139"/>
    </row>
    <row r="60" spans="1:4" ht="18.75" customHeight="1" x14ac:dyDescent="0.2">
      <c r="A60" s="273"/>
      <c r="B60" s="277" t="s">
        <v>499</v>
      </c>
      <c r="C60" s="139"/>
      <c r="D60" s="139"/>
    </row>
    <row r="61" spans="1:4" ht="18.75" customHeight="1" thickBot="1" x14ac:dyDescent="0.25">
      <c r="A61" s="273" t="s">
        <v>374</v>
      </c>
      <c r="B61" s="277" t="s">
        <v>500</v>
      </c>
      <c r="C61" s="139"/>
      <c r="D61" s="139"/>
    </row>
    <row r="62" spans="1:4" ht="18.75" customHeight="1" thickBot="1" x14ac:dyDescent="0.25">
      <c r="A62" s="271" t="s">
        <v>289</v>
      </c>
      <c r="B62" s="272" t="s">
        <v>293</v>
      </c>
      <c r="C62" s="139"/>
      <c r="D62" s="139"/>
    </row>
    <row r="63" spans="1:4" ht="18.75" customHeight="1" thickBot="1" x14ac:dyDescent="0.25">
      <c r="A63" s="308" t="s">
        <v>373</v>
      </c>
      <c r="B63" s="309" t="s">
        <v>501</v>
      </c>
      <c r="C63" s="139"/>
      <c r="D63" s="139"/>
    </row>
    <row r="64" spans="1:4" ht="18.75" customHeight="1" thickBot="1" x14ac:dyDescent="0.25">
      <c r="A64" s="275" t="s">
        <v>289</v>
      </c>
      <c r="B64" s="276" t="s">
        <v>294</v>
      </c>
      <c r="C64" s="139"/>
      <c r="D64" s="139"/>
    </row>
    <row r="65" spans="1:6" ht="18.75" customHeight="1" x14ac:dyDescent="0.2">
      <c r="A65" s="273" t="s">
        <v>365</v>
      </c>
      <c r="B65" s="277" t="s">
        <v>11</v>
      </c>
      <c r="C65" s="139"/>
      <c r="D65" s="139"/>
    </row>
    <row r="66" spans="1:6" ht="18.75" customHeight="1" x14ac:dyDescent="0.2">
      <c r="A66" s="273" t="s">
        <v>366</v>
      </c>
      <c r="B66" s="277" t="s">
        <v>295</v>
      </c>
      <c r="C66" s="139"/>
      <c r="D66" s="139"/>
    </row>
    <row r="67" spans="1:6" ht="18.75" customHeight="1" x14ac:dyDescent="0.2">
      <c r="A67" s="273" t="s">
        <v>367</v>
      </c>
      <c r="B67" s="277" t="s">
        <v>13</v>
      </c>
      <c r="C67" s="139"/>
      <c r="D67" s="139"/>
    </row>
    <row r="68" spans="1:6" ht="18.75" customHeight="1" x14ac:dyDescent="0.2">
      <c r="A68" s="273" t="s">
        <v>502</v>
      </c>
      <c r="B68" s="277" t="s">
        <v>503</v>
      </c>
      <c r="C68" s="139"/>
      <c r="D68" s="139"/>
    </row>
    <row r="69" spans="1:6" ht="18.75" customHeight="1" x14ac:dyDescent="0.2">
      <c r="A69" s="273" t="s">
        <v>504</v>
      </c>
      <c r="B69" s="277" t="s">
        <v>505</v>
      </c>
      <c r="C69" s="139"/>
      <c r="D69" s="139"/>
    </row>
    <row r="70" spans="1:6" ht="18.75" customHeight="1" x14ac:dyDescent="0.2">
      <c r="A70" s="273" t="s">
        <v>509</v>
      </c>
      <c r="B70" s="277" t="s">
        <v>508</v>
      </c>
      <c r="C70" s="139"/>
      <c r="D70" s="139"/>
    </row>
    <row r="71" spans="1:6" ht="18.75" customHeight="1" x14ac:dyDescent="0.2">
      <c r="A71" s="273" t="s">
        <v>368</v>
      </c>
      <c r="B71" s="277" t="s">
        <v>296</v>
      </c>
      <c r="C71" s="139"/>
      <c r="D71" s="139"/>
    </row>
    <row r="72" spans="1:6" ht="18.75" customHeight="1" thickBot="1" x14ac:dyDescent="0.25">
      <c r="A72" s="273" t="s">
        <v>506</v>
      </c>
      <c r="B72" s="277" t="s">
        <v>507</v>
      </c>
      <c r="C72" s="139"/>
      <c r="D72" s="139"/>
    </row>
    <row r="73" spans="1:6" ht="20.25" customHeight="1" thickBot="1" x14ac:dyDescent="0.25">
      <c r="A73" s="310" t="s">
        <v>289</v>
      </c>
      <c r="B73" s="272" t="s">
        <v>297</v>
      </c>
    </row>
    <row r="74" spans="1:6" ht="15" thickBot="1" x14ac:dyDescent="0.25">
      <c r="A74" s="323" t="s">
        <v>292</v>
      </c>
      <c r="B74" s="324"/>
    </row>
    <row r="75" spans="1:6" x14ac:dyDescent="0.2">
      <c r="A75" s="16"/>
      <c r="B75" s="16"/>
    </row>
    <row r="76" spans="1:6" x14ac:dyDescent="0.2">
      <c r="A76" s="16"/>
      <c r="B76" s="16"/>
    </row>
    <row r="77" spans="1:6" x14ac:dyDescent="0.2">
      <c r="A77" s="23" t="s">
        <v>246</v>
      </c>
    </row>
    <row r="78" spans="1:6" ht="10.8" thickBot="1" x14ac:dyDescent="0.25"/>
    <row r="79" spans="1:6" ht="30.6" x14ac:dyDescent="0.2">
      <c r="A79" s="267" t="s">
        <v>18</v>
      </c>
      <c r="B79" s="42" t="s">
        <v>33</v>
      </c>
      <c r="C79" s="42" t="s">
        <v>34</v>
      </c>
      <c r="D79" s="42" t="s">
        <v>342</v>
      </c>
      <c r="E79" s="42" t="s">
        <v>35</v>
      </c>
      <c r="F79" s="43" t="s">
        <v>36</v>
      </c>
    </row>
    <row r="80" spans="1:6" x14ac:dyDescent="0.2">
      <c r="A80" s="44">
        <v>1</v>
      </c>
      <c r="B80" s="268" t="s">
        <v>373</v>
      </c>
      <c r="C80" s="40"/>
      <c r="D80" s="269">
        <v>1000000</v>
      </c>
      <c r="E80" s="40">
        <v>99.96</v>
      </c>
      <c r="F80" s="270">
        <v>2599000000</v>
      </c>
    </row>
    <row r="81" spans="1:14" x14ac:dyDescent="0.2">
      <c r="A81" s="44">
        <v>2</v>
      </c>
      <c r="B81" s="268" t="s">
        <v>374</v>
      </c>
      <c r="C81" s="40"/>
      <c r="D81" s="269">
        <v>1000000</v>
      </c>
      <c r="E81" s="40">
        <v>0.04</v>
      </c>
      <c r="F81" s="270">
        <v>1000000</v>
      </c>
    </row>
    <row r="83" spans="1:14" x14ac:dyDescent="0.2">
      <c r="A83" s="23" t="s">
        <v>281</v>
      </c>
    </row>
    <row r="84" spans="1:14" ht="10.8" thickBot="1" x14ac:dyDescent="0.25"/>
    <row r="85" spans="1:14" ht="20.399999999999999" x14ac:dyDescent="0.2">
      <c r="A85" s="41" t="s">
        <v>282</v>
      </c>
      <c r="B85" s="42" t="s">
        <v>299</v>
      </c>
      <c r="C85" s="43" t="s">
        <v>284</v>
      </c>
      <c r="J85" s="17"/>
      <c r="N85" s="18"/>
    </row>
    <row r="86" spans="1:14" x14ac:dyDescent="0.2">
      <c r="A86" s="196" t="s">
        <v>373</v>
      </c>
      <c r="B86" s="40" t="s">
        <v>283</v>
      </c>
      <c r="C86" s="258">
        <v>0.99960000000000004</v>
      </c>
      <c r="J86" s="17"/>
      <c r="N86" s="18"/>
    </row>
    <row r="87" spans="1:14" ht="10.8" thickBot="1" x14ac:dyDescent="0.25">
      <c r="A87" s="197" t="s">
        <v>374</v>
      </c>
      <c r="B87" s="46" t="s">
        <v>283</v>
      </c>
      <c r="C87" s="259">
        <v>4.0000000000000002E-4</v>
      </c>
    </row>
  </sheetData>
  <mergeCells count="10">
    <mergeCell ref="A31:F31"/>
    <mergeCell ref="A42:H42"/>
    <mergeCell ref="A74:B74"/>
    <mergeCell ref="B49:D49"/>
    <mergeCell ref="B47:D47"/>
    <mergeCell ref="A2:I2"/>
    <mergeCell ref="A3:I3"/>
    <mergeCell ref="A4:I4"/>
    <mergeCell ref="B18:C18"/>
    <mergeCell ref="B19:D19"/>
  </mergeCells>
  <hyperlinks>
    <hyperlink ref="B13" r:id="rId1" xr:uid="{00000000-0004-0000-0000-000000000000}"/>
  </hyperlinks>
  <pageMargins left="0.25" right="0.25" top="0.75" bottom="0.75" header="0.3" footer="0.3"/>
  <pageSetup paperSize="9" scale="53" orientation="portrait" horizontalDpi="300" verticalDpi="300"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2:L138"/>
  <sheetViews>
    <sheetView zoomScale="70" zoomScaleNormal="70" zoomScalePageLayoutView="60" workbookViewId="0">
      <selection activeCell="B12" sqref="B12"/>
    </sheetView>
  </sheetViews>
  <sheetFormatPr baseColWidth="10" defaultColWidth="11.44140625" defaultRowHeight="18" x14ac:dyDescent="0.35"/>
  <cols>
    <col min="1" max="1" width="93" style="204" bestFit="1" customWidth="1"/>
    <col min="2" max="2" width="19.6640625" style="205" bestFit="1" customWidth="1"/>
    <col min="3" max="3" width="23.33203125" style="205" bestFit="1" customWidth="1"/>
    <col min="4" max="4" width="51.33203125" style="206" customWidth="1"/>
    <col min="5" max="5" width="19.6640625" style="205" bestFit="1" customWidth="1"/>
    <col min="6" max="6" width="23.33203125" style="205" bestFit="1" customWidth="1"/>
    <col min="7" max="7" width="21.88671875" style="207" customWidth="1"/>
    <col min="8" max="8" width="24" style="207" customWidth="1"/>
    <col min="9" max="9" width="26.6640625" style="207" customWidth="1"/>
    <col min="10" max="12" width="11.5546875" style="202" customWidth="1"/>
    <col min="13" max="16384" width="11.44140625" style="1"/>
  </cols>
  <sheetData>
    <row r="2" spans="1:12" ht="21" x14ac:dyDescent="0.4">
      <c r="A2" s="243" t="s">
        <v>356</v>
      </c>
      <c r="B2" s="243"/>
      <c r="C2" s="243"/>
      <c r="D2" s="243"/>
      <c r="E2" s="243"/>
      <c r="F2" s="243"/>
      <c r="G2" s="201"/>
      <c r="H2" s="201"/>
      <c r="I2" s="201"/>
    </row>
    <row r="3" spans="1:12" x14ac:dyDescent="0.35">
      <c r="A3" s="203"/>
      <c r="B3" s="203"/>
      <c r="C3" s="203"/>
      <c r="D3" s="203"/>
      <c r="E3" s="203"/>
      <c r="F3" s="203"/>
      <c r="G3" s="201"/>
      <c r="H3" s="201"/>
      <c r="I3" s="201"/>
    </row>
    <row r="4" spans="1:12" x14ac:dyDescent="0.35">
      <c r="A4" s="304" t="s">
        <v>497</v>
      </c>
      <c r="B4" s="247"/>
      <c r="C4" s="247"/>
      <c r="D4" s="247"/>
      <c r="E4" s="247"/>
      <c r="F4" s="247"/>
      <c r="G4" s="201"/>
      <c r="H4" s="201"/>
      <c r="I4" s="201"/>
    </row>
    <row r="5" spans="1:12" ht="18.600000000000001" thickBot="1" x14ac:dyDescent="0.4">
      <c r="A5" s="240" t="s">
        <v>243</v>
      </c>
      <c r="B5" s="236"/>
      <c r="C5" s="236"/>
      <c r="D5" s="237"/>
      <c r="E5" s="236"/>
      <c r="F5" s="236"/>
      <c r="G5" s="238"/>
    </row>
    <row r="6" spans="1:12" s="281" customFormat="1" ht="36" x14ac:dyDescent="0.35">
      <c r="A6" s="244" t="s">
        <v>37</v>
      </c>
      <c r="B6" s="282" t="s">
        <v>126</v>
      </c>
      <c r="C6" s="282" t="s">
        <v>235</v>
      </c>
      <c r="D6" s="248" t="s">
        <v>38</v>
      </c>
      <c r="E6" s="282" t="s">
        <v>126</v>
      </c>
      <c r="F6" s="283" t="s">
        <v>235</v>
      </c>
      <c r="G6" s="203"/>
      <c r="H6" s="203"/>
      <c r="I6" s="203"/>
      <c r="J6" s="284"/>
      <c r="K6" s="284"/>
      <c r="L6" s="284"/>
    </row>
    <row r="7" spans="1:12" ht="18.600000000000001" thickBot="1" x14ac:dyDescent="0.4">
      <c r="A7" s="245"/>
      <c r="B7" s="246"/>
      <c r="C7" s="246"/>
      <c r="D7" s="249"/>
      <c r="E7" s="246"/>
      <c r="F7" s="250"/>
    </row>
    <row r="8" spans="1:12" x14ac:dyDescent="0.35">
      <c r="A8" s="208" t="s">
        <v>39</v>
      </c>
      <c r="B8" s="209">
        <f>B10+B15+B22</f>
        <v>17805384549</v>
      </c>
      <c r="C8" s="209">
        <f>C10+C15+C22</f>
        <v>1375000000</v>
      </c>
      <c r="D8" s="210" t="s">
        <v>251</v>
      </c>
      <c r="E8" s="209">
        <f>E10+E22+E32</f>
        <v>13746048679</v>
      </c>
      <c r="F8" s="301">
        <f>F10+F22+F32</f>
        <v>0</v>
      </c>
    </row>
    <row r="9" spans="1:12" x14ac:dyDescent="0.35">
      <c r="A9" s="208"/>
      <c r="B9" s="209"/>
      <c r="C9" s="209"/>
      <c r="D9" s="210"/>
      <c r="E9" s="212"/>
      <c r="F9" s="213"/>
    </row>
    <row r="10" spans="1:12" x14ac:dyDescent="0.35">
      <c r="A10" s="208" t="s">
        <v>344</v>
      </c>
      <c r="B10" s="209">
        <f>+B11+B13+B12</f>
        <v>15947682016</v>
      </c>
      <c r="C10" s="209">
        <f>+C11+C13+C12</f>
        <v>1375000000</v>
      </c>
      <c r="D10" s="210" t="s">
        <v>46</v>
      </c>
      <c r="E10" s="209">
        <f>SUM(E11:E16)</f>
        <v>13724638929</v>
      </c>
      <c r="F10" s="301">
        <f>SUM(F11:F16)</f>
        <v>0</v>
      </c>
    </row>
    <row r="11" spans="1:12" x14ac:dyDescent="0.35">
      <c r="A11" s="214" t="s">
        <v>40</v>
      </c>
      <c r="B11" s="212">
        <v>0</v>
      </c>
      <c r="C11" s="212">
        <v>1375000000</v>
      </c>
      <c r="D11" s="215" t="s">
        <v>345</v>
      </c>
      <c r="E11" s="212">
        <v>0</v>
      </c>
      <c r="F11" s="213">
        <v>0</v>
      </c>
    </row>
    <row r="12" spans="1:12" x14ac:dyDescent="0.35">
      <c r="A12" s="214" t="s">
        <v>41</v>
      </c>
      <c r="B12" s="212">
        <v>15947682016</v>
      </c>
      <c r="C12" s="212">
        <v>0</v>
      </c>
      <c r="D12" s="215" t="s">
        <v>275</v>
      </c>
      <c r="E12" s="212">
        <v>13724638929</v>
      </c>
      <c r="F12" s="213">
        <v>0</v>
      </c>
    </row>
    <row r="13" spans="1:12" ht="37.5" customHeight="1" x14ac:dyDescent="0.35">
      <c r="A13" s="214"/>
      <c r="B13" s="212"/>
      <c r="C13" s="212"/>
      <c r="D13" s="330" t="s">
        <v>439</v>
      </c>
      <c r="E13" s="331">
        <v>0</v>
      </c>
      <c r="F13" s="332">
        <v>0</v>
      </c>
    </row>
    <row r="14" spans="1:12" x14ac:dyDescent="0.35">
      <c r="A14" s="214"/>
      <c r="B14" s="212"/>
      <c r="C14" s="212"/>
      <c r="D14" s="330"/>
      <c r="E14" s="331"/>
      <c r="F14" s="332"/>
    </row>
    <row r="15" spans="1:12" ht="36" x14ac:dyDescent="0.35">
      <c r="A15" s="208" t="s">
        <v>311</v>
      </c>
      <c r="B15" s="209">
        <f>+B16+B17+B18</f>
        <v>362239122</v>
      </c>
      <c r="C15" s="209">
        <f>+C16+C17+C18</f>
        <v>0</v>
      </c>
      <c r="D15" s="215" t="s">
        <v>346</v>
      </c>
      <c r="E15" s="212">
        <v>0</v>
      </c>
      <c r="F15" s="213">
        <v>0</v>
      </c>
    </row>
    <row r="16" spans="1:12" x14ac:dyDescent="0.35">
      <c r="A16" s="214" t="s">
        <v>42</v>
      </c>
      <c r="B16" s="212">
        <v>240389041</v>
      </c>
      <c r="C16" s="212"/>
      <c r="D16" s="215" t="s">
        <v>47</v>
      </c>
      <c r="E16" s="212">
        <v>0</v>
      </c>
      <c r="F16" s="213">
        <v>0</v>
      </c>
    </row>
    <row r="17" spans="1:6" x14ac:dyDescent="0.35">
      <c r="A17" s="214" t="s">
        <v>43</v>
      </c>
      <c r="B17" s="212">
        <v>121850081</v>
      </c>
      <c r="C17" s="212">
        <v>0</v>
      </c>
      <c r="D17" s="210"/>
      <c r="E17" s="212"/>
      <c r="F17" s="213"/>
    </row>
    <row r="18" spans="1:6" x14ac:dyDescent="0.35">
      <c r="A18" s="214" t="s">
        <v>44</v>
      </c>
      <c r="B18" s="212">
        <v>0</v>
      </c>
      <c r="C18" s="212">
        <v>0</v>
      </c>
      <c r="D18" s="215" t="s">
        <v>252</v>
      </c>
      <c r="E18" s="212"/>
      <c r="F18" s="213"/>
    </row>
    <row r="19" spans="1:6" x14ac:dyDescent="0.35">
      <c r="A19" s="214"/>
      <c r="B19" s="216"/>
      <c r="C19" s="216"/>
      <c r="D19" s="215" t="s">
        <v>48</v>
      </c>
      <c r="E19" s="212"/>
      <c r="F19" s="213"/>
    </row>
    <row r="20" spans="1:6" x14ac:dyDescent="0.35">
      <c r="A20" s="214"/>
      <c r="B20" s="216"/>
      <c r="C20" s="216"/>
      <c r="D20" s="215" t="s">
        <v>49</v>
      </c>
      <c r="E20" s="212" t="s">
        <v>45</v>
      </c>
      <c r="F20" s="213" t="s">
        <v>45</v>
      </c>
    </row>
    <row r="21" spans="1:6" x14ac:dyDescent="0.35">
      <c r="A21" s="214"/>
      <c r="B21" s="216"/>
      <c r="C21" s="216"/>
      <c r="D21" s="215" t="s">
        <v>50</v>
      </c>
      <c r="E21" s="216">
        <v>0</v>
      </c>
      <c r="F21" s="217">
        <v>0</v>
      </c>
    </row>
    <row r="22" spans="1:6" x14ac:dyDescent="0.35">
      <c r="A22" s="208" t="s">
        <v>312</v>
      </c>
      <c r="B22" s="209">
        <f>B23+B24+B26+B27+B28</f>
        <v>1495463411</v>
      </c>
      <c r="C22" s="209">
        <f>C23+C24+C26+C27+C28</f>
        <v>0</v>
      </c>
      <c r="D22" s="210" t="s">
        <v>55</v>
      </c>
      <c r="E22" s="209">
        <f>SUM(E23:E30)</f>
        <v>21409750</v>
      </c>
      <c r="F22" s="301">
        <f>SUM(F23:F30)</f>
        <v>0</v>
      </c>
    </row>
    <row r="23" spans="1:6" x14ac:dyDescent="0.35">
      <c r="A23" s="214" t="s">
        <v>51</v>
      </c>
      <c r="B23" s="212">
        <v>0</v>
      </c>
      <c r="C23" s="212">
        <v>0</v>
      </c>
      <c r="D23" s="215" t="s">
        <v>56</v>
      </c>
      <c r="E23" s="212">
        <v>0</v>
      </c>
      <c r="F23" s="213">
        <v>0</v>
      </c>
    </row>
    <row r="24" spans="1:6" x14ac:dyDescent="0.35">
      <c r="A24" s="214" t="s">
        <v>52</v>
      </c>
      <c r="B24" s="212">
        <f>1833998642-362239122</f>
        <v>1471759520</v>
      </c>
      <c r="C24" s="212">
        <v>0</v>
      </c>
      <c r="D24" s="215" t="s">
        <v>57</v>
      </c>
      <c r="E24" s="212">
        <v>0</v>
      </c>
      <c r="F24" s="213">
        <v>0</v>
      </c>
    </row>
    <row r="25" spans="1:6" x14ac:dyDescent="0.35">
      <c r="A25" s="214"/>
      <c r="B25" s="212"/>
      <c r="C25" s="212"/>
      <c r="D25" s="215" t="s">
        <v>241</v>
      </c>
      <c r="E25" s="212">
        <v>0</v>
      </c>
      <c r="F25" s="213">
        <v>0</v>
      </c>
    </row>
    <row r="26" spans="1:6" x14ac:dyDescent="0.35">
      <c r="A26" s="214" t="s">
        <v>53</v>
      </c>
      <c r="B26" s="212">
        <v>0</v>
      </c>
      <c r="C26" s="212">
        <v>0</v>
      </c>
      <c r="D26" s="215" t="s">
        <v>58</v>
      </c>
      <c r="E26" s="212">
        <v>0</v>
      </c>
      <c r="F26" s="213">
        <v>0</v>
      </c>
    </row>
    <row r="27" spans="1:6" x14ac:dyDescent="0.35">
      <c r="A27" s="214" t="s">
        <v>316</v>
      </c>
      <c r="B27" s="212">
        <v>23573891</v>
      </c>
      <c r="C27" s="212">
        <v>0</v>
      </c>
      <c r="D27" s="215" t="s">
        <v>59</v>
      </c>
      <c r="E27" s="212">
        <v>4628250</v>
      </c>
      <c r="F27" s="302">
        <v>0</v>
      </c>
    </row>
    <row r="28" spans="1:6" x14ac:dyDescent="0.35">
      <c r="A28" s="214" t="s">
        <v>317</v>
      </c>
      <c r="B28" s="212">
        <v>130000</v>
      </c>
      <c r="C28" s="212">
        <v>0</v>
      </c>
      <c r="D28" s="215" t="s">
        <v>441</v>
      </c>
      <c r="E28" s="212">
        <v>16516500</v>
      </c>
      <c r="F28" s="213"/>
    </row>
    <row r="29" spans="1:6" x14ac:dyDescent="0.35">
      <c r="A29" s="214" t="s">
        <v>347</v>
      </c>
      <c r="B29" s="212"/>
      <c r="C29" s="212"/>
      <c r="D29" s="215" t="s">
        <v>348</v>
      </c>
      <c r="E29" s="212">
        <v>0</v>
      </c>
      <c r="F29" s="213">
        <v>0</v>
      </c>
    </row>
    <row r="30" spans="1:6" x14ac:dyDescent="0.35">
      <c r="A30" s="214" t="s">
        <v>54</v>
      </c>
      <c r="B30" s="212"/>
      <c r="C30" s="212"/>
      <c r="D30" s="215" t="s">
        <v>71</v>
      </c>
      <c r="E30" s="216">
        <v>265000</v>
      </c>
      <c r="F30" s="217">
        <v>0</v>
      </c>
    </row>
    <row r="31" spans="1:6" x14ac:dyDescent="0.35">
      <c r="A31" s="214"/>
      <c r="B31" s="212"/>
      <c r="C31" s="212"/>
      <c r="D31" s="210"/>
      <c r="E31" s="218"/>
      <c r="F31" s="217"/>
    </row>
    <row r="32" spans="1:6" x14ac:dyDescent="0.35">
      <c r="A32" s="214" t="s">
        <v>221</v>
      </c>
      <c r="B32" s="212"/>
      <c r="C32" s="212"/>
      <c r="D32" s="210" t="s">
        <v>61</v>
      </c>
      <c r="E32" s="218">
        <f>SUM(E33:E35)</f>
        <v>0</v>
      </c>
      <c r="F32" s="303">
        <f>SUM(F33:F35)</f>
        <v>0</v>
      </c>
    </row>
    <row r="33" spans="1:7" x14ac:dyDescent="0.35">
      <c r="A33" s="214" t="s">
        <v>274</v>
      </c>
      <c r="B33" s="212">
        <v>0</v>
      </c>
      <c r="C33" s="212">
        <v>0</v>
      </c>
      <c r="D33" s="215" t="s">
        <v>62</v>
      </c>
      <c r="E33" s="216">
        <v>0</v>
      </c>
      <c r="F33" s="217">
        <v>0</v>
      </c>
    </row>
    <row r="34" spans="1:7" x14ac:dyDescent="0.35">
      <c r="A34" s="208" t="s">
        <v>60</v>
      </c>
      <c r="B34" s="216"/>
      <c r="C34" s="216"/>
      <c r="D34" s="215" t="s">
        <v>222</v>
      </c>
      <c r="E34" s="216">
        <v>0</v>
      </c>
      <c r="F34" s="217">
        <v>0</v>
      </c>
    </row>
    <row r="35" spans="1:7" x14ac:dyDescent="0.35">
      <c r="A35" s="208" t="s">
        <v>349</v>
      </c>
      <c r="B35" s="216"/>
      <c r="C35" s="216"/>
      <c r="D35" s="215" t="s">
        <v>350</v>
      </c>
      <c r="E35" s="216">
        <v>0</v>
      </c>
      <c r="F35" s="217">
        <v>0</v>
      </c>
    </row>
    <row r="36" spans="1:7" x14ac:dyDescent="0.35">
      <c r="A36" s="208"/>
      <c r="B36" s="216"/>
      <c r="C36" s="216"/>
      <c r="D36" s="210"/>
      <c r="E36" s="209"/>
      <c r="F36" s="211"/>
    </row>
    <row r="37" spans="1:7" x14ac:dyDescent="0.35">
      <c r="A37" s="208" t="s">
        <v>63</v>
      </c>
      <c r="B37" s="209">
        <f>+B10+B22+B15</f>
        <v>17805384549</v>
      </c>
      <c r="C37" s="209">
        <f>+C10+C22+C15</f>
        <v>1375000000</v>
      </c>
      <c r="D37" s="210"/>
      <c r="E37" s="209"/>
      <c r="F37" s="211"/>
      <c r="G37" s="219"/>
    </row>
    <row r="38" spans="1:7" x14ac:dyDescent="0.35">
      <c r="A38" s="214"/>
      <c r="B38" s="212"/>
      <c r="C38" s="212"/>
      <c r="D38" s="215"/>
      <c r="E38" s="212"/>
      <c r="F38" s="213"/>
    </row>
    <row r="39" spans="1:7" x14ac:dyDescent="0.35">
      <c r="A39" s="208" t="s">
        <v>64</v>
      </c>
      <c r="B39" s="212"/>
      <c r="C39" s="212"/>
      <c r="D39" s="210" t="s">
        <v>74</v>
      </c>
      <c r="E39" s="218">
        <f>E40+E44+E48+E51</f>
        <v>1808385722</v>
      </c>
      <c r="F39" s="301">
        <f>F40+F44+F48+F51</f>
        <v>0</v>
      </c>
    </row>
    <row r="40" spans="1:7" x14ac:dyDescent="0.35">
      <c r="A40" s="208" t="s">
        <v>313</v>
      </c>
      <c r="B40" s="209">
        <f>SUM(B41:B45)</f>
        <v>1003000000</v>
      </c>
      <c r="C40" s="209">
        <f>SUM(C41:C45)</f>
        <v>900000000</v>
      </c>
      <c r="D40" s="210" t="s">
        <v>245</v>
      </c>
      <c r="E40" s="209">
        <f>SUM(E42:E43)</f>
        <v>0</v>
      </c>
      <c r="F40" s="301">
        <f>SUM(F42:F46)</f>
        <v>0</v>
      </c>
    </row>
    <row r="41" spans="1:7" x14ac:dyDescent="0.35">
      <c r="A41" s="214" t="s">
        <v>42</v>
      </c>
      <c r="B41" s="212"/>
      <c r="C41" s="212"/>
      <c r="D41" s="215" t="s">
        <v>244</v>
      </c>
      <c r="E41" s="212">
        <v>0</v>
      </c>
      <c r="F41" s="213">
        <v>0</v>
      </c>
    </row>
    <row r="42" spans="1:7" x14ac:dyDescent="0.35">
      <c r="A42" s="214" t="s">
        <v>42</v>
      </c>
      <c r="B42" s="212">
        <v>0</v>
      </c>
      <c r="C42" s="212">
        <v>0</v>
      </c>
      <c r="D42" s="215" t="s">
        <v>69</v>
      </c>
      <c r="E42" s="212">
        <v>0</v>
      </c>
      <c r="F42" s="213">
        <v>0</v>
      </c>
    </row>
    <row r="43" spans="1:7" x14ac:dyDescent="0.35">
      <c r="A43" s="214" t="s">
        <v>65</v>
      </c>
      <c r="B43" s="212">
        <v>1003000000</v>
      </c>
      <c r="C43" s="212">
        <v>900000000</v>
      </c>
      <c r="D43" s="215" t="s">
        <v>70</v>
      </c>
      <c r="E43" s="212">
        <v>0</v>
      </c>
      <c r="F43" s="213">
        <v>0</v>
      </c>
    </row>
    <row r="44" spans="1:7" ht="37.5" customHeight="1" x14ac:dyDescent="0.35">
      <c r="A44" s="214" t="s">
        <v>343</v>
      </c>
      <c r="B44" s="212">
        <v>0</v>
      </c>
      <c r="C44" s="212">
        <v>0</v>
      </c>
      <c r="D44" s="327" t="s">
        <v>437</v>
      </c>
      <c r="E44" s="328">
        <f>E46</f>
        <v>1808385722</v>
      </c>
      <c r="F44" s="329">
        <f>F46</f>
        <v>0</v>
      </c>
    </row>
    <row r="45" spans="1:7" x14ac:dyDescent="0.35">
      <c r="A45" s="208"/>
      <c r="B45" s="212"/>
      <c r="C45" s="212"/>
      <c r="D45" s="327"/>
      <c r="E45" s="328"/>
      <c r="F45" s="329"/>
    </row>
    <row r="46" spans="1:7" x14ac:dyDescent="0.35">
      <c r="A46" s="208" t="s">
        <v>66</v>
      </c>
      <c r="B46" s="212"/>
      <c r="C46" s="212"/>
      <c r="D46" s="215" t="s">
        <v>71</v>
      </c>
      <c r="E46" s="216">
        <v>1808385722</v>
      </c>
      <c r="F46" s="213">
        <v>0</v>
      </c>
    </row>
    <row r="47" spans="1:7" x14ac:dyDescent="0.35">
      <c r="A47" s="214" t="s">
        <v>51</v>
      </c>
      <c r="B47" s="212"/>
      <c r="C47" s="212"/>
      <c r="D47" s="215"/>
      <c r="E47" s="212"/>
      <c r="F47" s="213"/>
    </row>
    <row r="48" spans="1:7" x14ac:dyDescent="0.35">
      <c r="A48" s="214" t="s">
        <v>53</v>
      </c>
      <c r="B48" s="212"/>
      <c r="C48" s="212"/>
      <c r="D48" s="210" t="s">
        <v>252</v>
      </c>
      <c r="E48" s="209">
        <f>SUM(E49:E50)</f>
        <v>0</v>
      </c>
      <c r="F48" s="301">
        <f>SUM(F49:F50)</f>
        <v>0</v>
      </c>
    </row>
    <row r="49" spans="1:8" x14ac:dyDescent="0.35">
      <c r="A49" s="214" t="s">
        <v>67</v>
      </c>
      <c r="B49" s="212"/>
      <c r="C49" s="212"/>
      <c r="D49" s="215" t="s">
        <v>72</v>
      </c>
      <c r="E49" s="212">
        <v>0</v>
      </c>
      <c r="F49" s="213">
        <v>0</v>
      </c>
    </row>
    <row r="50" spans="1:8" x14ac:dyDescent="0.35">
      <c r="A50" s="214" t="s">
        <v>351</v>
      </c>
      <c r="B50" s="212" t="s">
        <v>45</v>
      </c>
      <c r="C50" s="212" t="s">
        <v>45</v>
      </c>
      <c r="D50" s="215" t="s">
        <v>352</v>
      </c>
      <c r="E50" s="212" t="s">
        <v>45</v>
      </c>
      <c r="F50" s="213" t="s">
        <v>45</v>
      </c>
    </row>
    <row r="51" spans="1:8" x14ac:dyDescent="0.35">
      <c r="A51" s="214" t="s">
        <v>54</v>
      </c>
      <c r="B51" s="212"/>
      <c r="C51" s="212"/>
      <c r="D51" s="210" t="s">
        <v>223</v>
      </c>
      <c r="E51" s="218">
        <f>SUM(E52:E54)</f>
        <v>0</v>
      </c>
      <c r="F51" s="213">
        <f>SUM(F52:F54)</f>
        <v>0</v>
      </c>
    </row>
    <row r="52" spans="1:8" x14ac:dyDescent="0.35">
      <c r="A52" s="214" t="s">
        <v>221</v>
      </c>
      <c r="B52" s="212"/>
      <c r="C52" s="212"/>
      <c r="D52" s="215" t="s">
        <v>73</v>
      </c>
      <c r="E52" s="216">
        <v>0</v>
      </c>
      <c r="F52" s="213">
        <v>0</v>
      </c>
    </row>
    <row r="53" spans="1:8" x14ac:dyDescent="0.35">
      <c r="A53" s="214" t="s">
        <v>353</v>
      </c>
      <c r="B53" s="212"/>
      <c r="C53" s="212"/>
      <c r="D53" s="215" t="s">
        <v>354</v>
      </c>
      <c r="E53" s="216">
        <v>0</v>
      </c>
      <c r="F53" s="213">
        <v>0</v>
      </c>
    </row>
    <row r="54" spans="1:8" x14ac:dyDescent="0.35">
      <c r="A54" s="208"/>
      <c r="B54" s="212" t="s">
        <v>68</v>
      </c>
      <c r="C54" s="212" t="s">
        <v>68</v>
      </c>
      <c r="D54" s="215" t="s">
        <v>355</v>
      </c>
      <c r="E54" s="216">
        <v>0</v>
      </c>
      <c r="F54" s="213">
        <v>0</v>
      </c>
    </row>
    <row r="55" spans="1:8" x14ac:dyDescent="0.35">
      <c r="A55" s="208" t="s">
        <v>238</v>
      </c>
      <c r="B55" s="218">
        <f>B56+B57+B58+B59+B60+B61</f>
        <v>246564617</v>
      </c>
      <c r="C55" s="218">
        <f>C56+C57+C58+C60+C61</f>
        <v>0</v>
      </c>
      <c r="D55" s="210"/>
      <c r="E55" s="218"/>
      <c r="F55" s="213"/>
    </row>
    <row r="56" spans="1:8" x14ac:dyDescent="0.35">
      <c r="A56" s="214" t="s">
        <v>239</v>
      </c>
      <c r="B56" s="216">
        <v>0</v>
      </c>
      <c r="C56" s="216">
        <v>0</v>
      </c>
      <c r="D56" s="210"/>
      <c r="E56" s="216"/>
      <c r="F56" s="213"/>
    </row>
    <row r="57" spans="1:8" x14ac:dyDescent="0.35">
      <c r="A57" s="214" t="s">
        <v>253</v>
      </c>
      <c r="B57" s="212">
        <v>83265909</v>
      </c>
      <c r="C57" s="216">
        <v>0</v>
      </c>
      <c r="D57" s="210" t="s">
        <v>75</v>
      </c>
      <c r="E57" s="218">
        <f>E8+E39</f>
        <v>15554434401</v>
      </c>
      <c r="F57" s="301">
        <f>F8+F39</f>
        <v>0</v>
      </c>
    </row>
    <row r="58" spans="1:8" x14ac:dyDescent="0.35">
      <c r="A58" s="214" t="s">
        <v>254</v>
      </c>
      <c r="B58" s="212">
        <v>60659091</v>
      </c>
      <c r="C58" s="216">
        <v>0</v>
      </c>
      <c r="D58" s="220" t="s">
        <v>255</v>
      </c>
      <c r="E58" s="225">
        <v>3500514765</v>
      </c>
      <c r="F58" s="211">
        <v>2275000000</v>
      </c>
    </row>
    <row r="59" spans="1:8" x14ac:dyDescent="0.35">
      <c r="A59" s="214" t="s">
        <v>433</v>
      </c>
      <c r="B59" s="212">
        <v>102639617</v>
      </c>
      <c r="C59" s="216">
        <v>0</v>
      </c>
      <c r="D59" s="220"/>
      <c r="E59" s="221"/>
      <c r="F59" s="213"/>
    </row>
    <row r="60" spans="1:8" x14ac:dyDescent="0.35">
      <c r="A60" s="214" t="s">
        <v>280</v>
      </c>
      <c r="B60" s="216">
        <v>0</v>
      </c>
      <c r="C60" s="216">
        <v>0</v>
      </c>
      <c r="D60" s="220"/>
      <c r="E60" s="221"/>
      <c r="F60" s="213"/>
    </row>
    <row r="61" spans="1:8" x14ac:dyDescent="0.35">
      <c r="A61" s="214" t="s">
        <v>338</v>
      </c>
      <c r="B61" s="216">
        <v>0</v>
      </c>
      <c r="C61" s="216">
        <v>0</v>
      </c>
      <c r="D61" s="222"/>
      <c r="E61" s="221"/>
      <c r="F61" s="213"/>
    </row>
    <row r="62" spans="1:8" x14ac:dyDescent="0.35">
      <c r="A62" s="208" t="s">
        <v>314</v>
      </c>
      <c r="B62" s="209">
        <f>+B63+B64</f>
        <v>0</v>
      </c>
      <c r="C62" s="209">
        <f>+C63+C64</f>
        <v>0</v>
      </c>
      <c r="D62" s="222"/>
      <c r="E62" s="221"/>
      <c r="F62" s="213"/>
    </row>
    <row r="63" spans="1:8" ht="36" x14ac:dyDescent="0.35">
      <c r="A63" s="214" t="s">
        <v>339</v>
      </c>
      <c r="B63" s="212">
        <v>0</v>
      </c>
      <c r="C63" s="212">
        <v>0</v>
      </c>
      <c r="D63" s="220" t="s">
        <v>79</v>
      </c>
      <c r="E63" s="223">
        <f>+E58</f>
        <v>3500514765</v>
      </c>
      <c r="F63" s="224">
        <f>+F58</f>
        <v>2275000000</v>
      </c>
      <c r="G63" s="219"/>
      <c r="H63" s="219"/>
    </row>
    <row r="64" spans="1:8" x14ac:dyDescent="0.35">
      <c r="A64" s="214" t="s">
        <v>340</v>
      </c>
      <c r="B64" s="212">
        <v>0</v>
      </c>
      <c r="C64" s="212">
        <v>0</v>
      </c>
      <c r="D64" s="220"/>
      <c r="E64" s="221"/>
      <c r="F64" s="213"/>
      <c r="G64" s="219"/>
    </row>
    <row r="65" spans="1:11" x14ac:dyDescent="0.35">
      <c r="A65" s="214" t="s">
        <v>80</v>
      </c>
      <c r="B65" s="212"/>
      <c r="C65" s="212"/>
      <c r="D65" s="222"/>
      <c r="E65" s="221"/>
      <c r="F65" s="213"/>
    </row>
    <row r="66" spans="1:11" x14ac:dyDescent="0.35">
      <c r="A66" s="214" t="s">
        <v>81</v>
      </c>
      <c r="B66" s="212"/>
      <c r="C66" s="212"/>
      <c r="D66" s="220"/>
      <c r="E66" s="221"/>
      <c r="F66" s="213"/>
      <c r="G66" s="219"/>
    </row>
    <row r="67" spans="1:11" x14ac:dyDescent="0.35">
      <c r="A67" s="214"/>
      <c r="B67" s="212"/>
      <c r="C67" s="212"/>
      <c r="D67" s="220"/>
      <c r="E67" s="225"/>
      <c r="F67" s="211"/>
    </row>
    <row r="68" spans="1:11" x14ac:dyDescent="0.35">
      <c r="A68" s="214"/>
      <c r="B68" s="212"/>
      <c r="C68" s="212"/>
      <c r="D68" s="220"/>
      <c r="E68" s="221"/>
      <c r="F68" s="213"/>
    </row>
    <row r="69" spans="1:11" x14ac:dyDescent="0.35">
      <c r="A69" s="214"/>
      <c r="B69" s="212"/>
      <c r="C69" s="212"/>
      <c r="D69" s="220"/>
      <c r="E69" s="221"/>
      <c r="F69" s="213"/>
    </row>
    <row r="70" spans="1:11" x14ac:dyDescent="0.35">
      <c r="A70" s="214"/>
      <c r="B70" s="212"/>
      <c r="C70" s="212"/>
      <c r="D70" s="220"/>
      <c r="E70" s="221"/>
      <c r="F70" s="213"/>
    </row>
    <row r="71" spans="1:11" x14ac:dyDescent="0.35">
      <c r="A71" s="214"/>
      <c r="B71" s="212"/>
      <c r="C71" s="212"/>
      <c r="D71" s="220"/>
      <c r="E71" s="221"/>
      <c r="F71" s="213"/>
      <c r="G71" s="219"/>
      <c r="H71" s="226"/>
    </row>
    <row r="72" spans="1:11" x14ac:dyDescent="0.35">
      <c r="A72" s="208" t="s">
        <v>82</v>
      </c>
      <c r="B72" s="209">
        <f>B40+B55+B62</f>
        <v>1249564617</v>
      </c>
      <c r="C72" s="209">
        <f>C40+C55+C62</f>
        <v>900000000</v>
      </c>
      <c r="D72" s="220"/>
      <c r="E72" s="221"/>
      <c r="F72" s="213"/>
    </row>
    <row r="73" spans="1:11" x14ac:dyDescent="0.35">
      <c r="A73" s="214"/>
      <c r="B73" s="212"/>
      <c r="C73" s="212"/>
      <c r="D73" s="227"/>
      <c r="E73" s="228"/>
      <c r="F73" s="229"/>
    </row>
    <row r="74" spans="1:11" ht="18.600000000000001" thickBot="1" x14ac:dyDescent="0.4">
      <c r="A74" s="230" t="s">
        <v>240</v>
      </c>
      <c r="B74" s="231">
        <f>+B37+B72</f>
        <v>19054949166</v>
      </c>
      <c r="C74" s="231">
        <f>+C37+C72</f>
        <v>2275000000</v>
      </c>
      <c r="D74" s="232" t="s">
        <v>83</v>
      </c>
      <c r="E74" s="233">
        <f>E63+E57</f>
        <v>19054949166</v>
      </c>
      <c r="F74" s="233">
        <f>F63+F57</f>
        <v>2275000000</v>
      </c>
      <c r="G74" s="234"/>
      <c r="H74" s="234"/>
    </row>
    <row r="75" spans="1:11" x14ac:dyDescent="0.35">
      <c r="B75" s="205">
        <f>+B74-[1]Hoja1!$C$50</f>
        <v>0</v>
      </c>
      <c r="C75" s="205">
        <f>+C74-[1]Hoja1!$D$50</f>
        <v>0</v>
      </c>
      <c r="E75" s="205">
        <f>+E74-B74</f>
        <v>0</v>
      </c>
      <c r="F75" s="205">
        <f>+F74-C74</f>
        <v>0</v>
      </c>
    </row>
    <row r="76" spans="1:11" x14ac:dyDescent="0.35">
      <c r="A76" s="1"/>
      <c r="B76" s="1"/>
      <c r="C76" s="1"/>
      <c r="D76" s="1"/>
      <c r="E76" s="1"/>
      <c r="F76" s="236"/>
      <c r="G76" s="238"/>
      <c r="H76" s="238"/>
      <c r="I76" s="238"/>
      <c r="J76" s="1"/>
      <c r="K76" s="1"/>
    </row>
    <row r="77" spans="1:11" x14ac:dyDescent="0.35">
      <c r="A77" s="1"/>
      <c r="B77" s="1"/>
      <c r="C77" s="1"/>
      <c r="D77" s="1"/>
      <c r="E77" s="1"/>
      <c r="F77" s="236"/>
      <c r="G77" s="238"/>
      <c r="H77" s="238"/>
      <c r="I77" s="238"/>
      <c r="J77" s="1"/>
      <c r="K77" s="1"/>
    </row>
    <row r="78" spans="1:11" x14ac:dyDescent="0.35">
      <c r="A78" s="1"/>
      <c r="B78" s="1"/>
      <c r="C78" s="1"/>
      <c r="D78" s="1"/>
      <c r="E78" s="1"/>
      <c r="F78" s="236"/>
      <c r="G78" s="238"/>
      <c r="H78" s="238"/>
      <c r="I78" s="238"/>
      <c r="J78" s="1"/>
      <c r="K78" s="1"/>
    </row>
    <row r="79" spans="1:11" x14ac:dyDescent="0.35">
      <c r="A79" s="1"/>
      <c r="B79" s="1"/>
      <c r="C79" s="1"/>
      <c r="D79" s="1"/>
      <c r="E79" s="1"/>
      <c r="F79" s="236"/>
      <c r="G79" s="238"/>
      <c r="H79" s="238"/>
      <c r="I79" s="238"/>
      <c r="J79" s="1"/>
      <c r="K79" s="1"/>
    </row>
    <row r="80" spans="1:11" x14ac:dyDescent="0.35">
      <c r="A80" s="1"/>
      <c r="B80" s="1"/>
      <c r="C80" s="1"/>
      <c r="D80" s="1"/>
      <c r="E80" s="1"/>
      <c r="F80" s="236"/>
      <c r="G80" s="238"/>
      <c r="H80" s="238"/>
      <c r="I80" s="238"/>
      <c r="J80" s="1"/>
      <c r="K80" s="1"/>
    </row>
    <row r="81" spans="1:11" x14ac:dyDescent="0.35">
      <c r="A81" s="1"/>
      <c r="B81" s="1"/>
      <c r="C81" s="1"/>
      <c r="D81" s="1"/>
      <c r="E81" s="1"/>
      <c r="F81" s="236"/>
      <c r="G81" s="238"/>
      <c r="H81" s="238"/>
      <c r="I81" s="238"/>
      <c r="J81" s="1"/>
      <c r="K81" s="1"/>
    </row>
    <row r="82" spans="1:11" x14ac:dyDescent="0.35">
      <c r="A82" s="1"/>
      <c r="B82" s="1"/>
      <c r="C82" s="1"/>
      <c r="D82" s="1"/>
      <c r="E82" s="1"/>
      <c r="F82" s="236"/>
      <c r="G82" s="238"/>
      <c r="H82" s="238"/>
      <c r="I82" s="238"/>
      <c r="J82" s="1"/>
      <c r="K82" s="1"/>
    </row>
    <row r="83" spans="1:11" x14ac:dyDescent="0.35">
      <c r="A83" s="1"/>
      <c r="B83" s="1"/>
      <c r="C83" s="1"/>
      <c r="D83" s="1"/>
      <c r="E83" s="1"/>
      <c r="F83" s="236"/>
      <c r="G83" s="238"/>
      <c r="H83" s="238"/>
      <c r="I83" s="238"/>
      <c r="J83" s="1"/>
      <c r="K83" s="1"/>
    </row>
    <row r="84" spans="1:11" x14ac:dyDescent="0.35">
      <c r="A84" s="1"/>
      <c r="B84" s="1"/>
      <c r="C84" s="1"/>
      <c r="D84" s="1"/>
      <c r="E84" s="1"/>
      <c r="F84" s="236"/>
      <c r="G84" s="238"/>
      <c r="H84" s="238"/>
      <c r="I84" s="238"/>
      <c r="J84" s="1"/>
      <c r="K84" s="1"/>
    </row>
    <row r="85" spans="1:11" x14ac:dyDescent="0.35">
      <c r="A85" s="1"/>
      <c r="B85" s="1"/>
      <c r="C85" s="1"/>
      <c r="D85" s="1"/>
      <c r="E85" s="1"/>
      <c r="F85" s="236"/>
      <c r="G85" s="238"/>
      <c r="H85" s="238"/>
      <c r="I85" s="238"/>
      <c r="J85" s="1"/>
      <c r="K85" s="1"/>
    </row>
    <row r="86" spans="1:11" x14ac:dyDescent="0.35">
      <c r="A86" s="1"/>
      <c r="B86" s="1"/>
      <c r="C86" s="1"/>
      <c r="D86" s="1"/>
      <c r="E86" s="1"/>
      <c r="F86" s="236"/>
      <c r="G86" s="238"/>
      <c r="H86" s="238"/>
      <c r="I86" s="238"/>
      <c r="J86" s="1"/>
      <c r="K86" s="1"/>
    </row>
    <row r="87" spans="1:11" x14ac:dyDescent="0.35">
      <c r="A87" s="1"/>
      <c r="B87" s="1"/>
      <c r="C87" s="1"/>
      <c r="D87" s="1"/>
      <c r="E87" s="1"/>
      <c r="F87" s="236"/>
      <c r="G87" s="238"/>
      <c r="H87" s="238"/>
      <c r="I87" s="238"/>
      <c r="J87" s="1"/>
      <c r="K87" s="1"/>
    </row>
    <row r="88" spans="1:11" x14ac:dyDescent="0.35">
      <c r="A88" s="1"/>
      <c r="B88" s="1"/>
      <c r="C88" s="1"/>
      <c r="D88" s="1"/>
      <c r="E88" s="1"/>
      <c r="F88" s="236"/>
      <c r="G88" s="238"/>
      <c r="H88" s="238"/>
      <c r="I88" s="238"/>
      <c r="J88" s="1"/>
      <c r="K88" s="1"/>
    </row>
    <row r="89" spans="1:11" x14ac:dyDescent="0.35">
      <c r="A89" s="1"/>
      <c r="B89" s="1"/>
      <c r="C89" s="1"/>
      <c r="D89" s="1"/>
      <c r="E89" s="1"/>
      <c r="F89" s="236"/>
      <c r="G89" s="238"/>
      <c r="H89" s="238"/>
      <c r="I89" s="238"/>
      <c r="J89" s="1"/>
      <c r="K89" s="1"/>
    </row>
    <row r="90" spans="1:11" x14ac:dyDescent="0.35">
      <c r="A90" s="1"/>
      <c r="B90" s="1"/>
      <c r="C90" s="1"/>
      <c r="D90" s="1"/>
      <c r="E90" s="1"/>
      <c r="F90" s="236"/>
      <c r="G90" s="238"/>
      <c r="H90" s="238"/>
      <c r="I90" s="238"/>
      <c r="J90" s="1"/>
      <c r="K90" s="1"/>
    </row>
    <row r="91" spans="1:11" x14ac:dyDescent="0.35">
      <c r="A91" s="1"/>
      <c r="B91" s="1"/>
      <c r="C91" s="1"/>
      <c r="D91" s="1"/>
      <c r="E91" s="1"/>
      <c r="F91" s="236"/>
      <c r="G91" s="238"/>
      <c r="H91" s="238"/>
      <c r="I91" s="238"/>
      <c r="J91" s="1"/>
      <c r="K91" s="1"/>
    </row>
    <row r="92" spans="1:11" x14ac:dyDescent="0.35">
      <c r="A92" s="1"/>
      <c r="B92" s="1"/>
      <c r="C92" s="1"/>
      <c r="D92" s="1"/>
      <c r="E92" s="1"/>
      <c r="F92" s="236"/>
      <c r="G92" s="238"/>
      <c r="H92" s="238"/>
      <c r="I92" s="238"/>
      <c r="J92" s="1"/>
      <c r="K92" s="1"/>
    </row>
    <row r="93" spans="1:11" x14ac:dyDescent="0.35">
      <c r="A93" s="1"/>
      <c r="B93" s="1"/>
      <c r="C93" s="1"/>
      <c r="D93" s="1"/>
      <c r="E93" s="1"/>
      <c r="F93" s="236"/>
      <c r="G93" s="238"/>
      <c r="H93" s="238"/>
      <c r="I93" s="238"/>
      <c r="J93" s="1"/>
      <c r="K93" s="1"/>
    </row>
    <row r="94" spans="1:11" x14ac:dyDescent="0.35">
      <c r="A94" s="1"/>
      <c r="B94" s="1"/>
      <c r="C94" s="1"/>
      <c r="D94" s="1"/>
      <c r="E94" s="1"/>
      <c r="F94" s="236"/>
      <c r="G94" s="238"/>
      <c r="H94" s="238"/>
      <c r="I94" s="238"/>
      <c r="J94" s="1"/>
      <c r="K94" s="1"/>
    </row>
    <row r="95" spans="1:11" x14ac:dyDescent="0.35">
      <c r="A95" s="1"/>
      <c r="B95" s="1"/>
      <c r="C95" s="1"/>
      <c r="D95" s="1"/>
      <c r="E95" s="1"/>
      <c r="F95" s="236"/>
      <c r="G95" s="238"/>
      <c r="H95" s="238"/>
      <c r="I95" s="238"/>
      <c r="J95" s="1"/>
      <c r="K95" s="1"/>
    </row>
    <row r="96" spans="1:11" x14ac:dyDescent="0.35">
      <c r="A96" s="1"/>
      <c r="B96" s="1"/>
      <c r="C96" s="1"/>
      <c r="D96" s="1"/>
      <c r="E96" s="1"/>
      <c r="F96" s="236"/>
      <c r="G96" s="238"/>
      <c r="H96" s="238"/>
      <c r="I96" s="238"/>
      <c r="J96" s="1"/>
      <c r="K96" s="1"/>
    </row>
    <row r="97" spans="1:11" x14ac:dyDescent="0.35">
      <c r="A97" s="1"/>
      <c r="B97" s="1"/>
      <c r="C97" s="1"/>
      <c r="D97" s="1"/>
      <c r="E97" s="1"/>
      <c r="F97" s="236"/>
      <c r="G97" s="238"/>
      <c r="H97" s="238"/>
      <c r="I97" s="238"/>
      <c r="J97" s="1"/>
      <c r="K97" s="1"/>
    </row>
    <row r="98" spans="1:11" x14ac:dyDescent="0.35">
      <c r="A98" s="1"/>
      <c r="B98" s="1"/>
      <c r="C98" s="1"/>
      <c r="D98" s="1"/>
      <c r="E98" s="1"/>
      <c r="F98" s="236"/>
      <c r="G98" s="238"/>
      <c r="H98" s="238"/>
      <c r="I98" s="238"/>
      <c r="J98" s="1"/>
      <c r="K98" s="1"/>
    </row>
    <row r="99" spans="1:11" x14ac:dyDescent="0.35">
      <c r="A99" s="1"/>
      <c r="B99" s="1"/>
      <c r="C99" s="1"/>
      <c r="D99" s="1"/>
      <c r="E99" s="1"/>
      <c r="F99" s="236"/>
      <c r="G99" s="238"/>
      <c r="H99" s="238"/>
      <c r="I99" s="238"/>
      <c r="J99" s="1"/>
      <c r="K99" s="1"/>
    </row>
    <row r="100" spans="1:11" x14ac:dyDescent="0.35">
      <c r="A100" s="1"/>
      <c r="B100" s="1"/>
      <c r="C100" s="1"/>
      <c r="D100" s="1"/>
      <c r="E100" s="1"/>
      <c r="F100" s="236"/>
      <c r="G100" s="238"/>
      <c r="H100" s="238"/>
      <c r="I100" s="238"/>
      <c r="J100" s="1"/>
      <c r="K100" s="1"/>
    </row>
    <row r="101" spans="1:11" x14ac:dyDescent="0.35">
      <c r="A101" s="1"/>
      <c r="B101" s="1"/>
      <c r="C101" s="1"/>
      <c r="D101" s="1"/>
      <c r="E101" s="1"/>
      <c r="F101" s="236"/>
      <c r="G101" s="238"/>
      <c r="H101" s="238"/>
      <c r="I101" s="238"/>
      <c r="J101" s="1"/>
      <c r="K101" s="1"/>
    </row>
    <row r="102" spans="1:11" x14ac:dyDescent="0.35">
      <c r="A102" s="1"/>
      <c r="B102" s="1"/>
      <c r="C102" s="1"/>
      <c r="D102" s="1"/>
      <c r="E102" s="1"/>
      <c r="F102" s="236"/>
      <c r="G102" s="238"/>
      <c r="H102" s="238"/>
      <c r="I102" s="238"/>
      <c r="J102" s="1"/>
      <c r="K102" s="1"/>
    </row>
    <row r="103" spans="1:11" x14ac:dyDescent="0.35">
      <c r="A103" s="1"/>
      <c r="B103" s="1"/>
      <c r="C103" s="1"/>
      <c r="D103" s="1"/>
      <c r="E103" s="1"/>
      <c r="F103" s="236"/>
      <c r="G103" s="238"/>
      <c r="H103" s="238"/>
      <c r="I103" s="238"/>
      <c r="J103" s="1"/>
      <c r="K103" s="1"/>
    </row>
    <row r="104" spans="1:11" x14ac:dyDescent="0.35">
      <c r="A104" s="1"/>
      <c r="B104" s="1"/>
      <c r="C104" s="1"/>
      <c r="D104" s="1"/>
      <c r="E104" s="1"/>
      <c r="F104" s="236"/>
      <c r="G104" s="238"/>
      <c r="H104" s="238"/>
      <c r="I104" s="238"/>
      <c r="J104" s="1"/>
      <c r="K104" s="1"/>
    </row>
    <row r="105" spans="1:11" x14ac:dyDescent="0.35">
      <c r="A105" s="1"/>
      <c r="B105" s="1"/>
      <c r="C105" s="1"/>
      <c r="D105" s="1"/>
      <c r="E105" s="1"/>
      <c r="F105" s="236"/>
      <c r="G105" s="238"/>
      <c r="H105" s="238"/>
      <c r="I105" s="238"/>
      <c r="J105" s="1"/>
      <c r="K105" s="1"/>
    </row>
    <row r="106" spans="1:11" x14ac:dyDescent="0.35">
      <c r="A106" s="1"/>
      <c r="B106" s="1"/>
      <c r="C106" s="1"/>
      <c r="D106" s="1"/>
      <c r="E106" s="1"/>
      <c r="F106" s="236"/>
      <c r="G106" s="238"/>
      <c r="H106" s="238"/>
      <c r="I106" s="238"/>
      <c r="J106" s="1"/>
      <c r="K106" s="1"/>
    </row>
    <row r="107" spans="1:11" x14ac:dyDescent="0.35">
      <c r="A107" s="1"/>
      <c r="B107" s="1"/>
      <c r="C107" s="1"/>
      <c r="D107" s="1"/>
      <c r="E107" s="1"/>
      <c r="F107" s="236"/>
      <c r="G107" s="238"/>
      <c r="H107" s="238"/>
      <c r="I107" s="238"/>
      <c r="J107" s="1"/>
      <c r="K107" s="1"/>
    </row>
    <row r="108" spans="1:11" x14ac:dyDescent="0.35">
      <c r="A108" s="1"/>
      <c r="B108" s="1"/>
      <c r="C108" s="1"/>
      <c r="D108" s="1"/>
      <c r="E108" s="1"/>
      <c r="F108" s="236"/>
      <c r="G108" s="238"/>
      <c r="H108" s="238"/>
      <c r="I108" s="238"/>
      <c r="J108" s="1"/>
      <c r="K108" s="1"/>
    </row>
    <row r="109" spans="1:11" x14ac:dyDescent="0.35">
      <c r="A109" s="1"/>
      <c r="B109" s="1"/>
      <c r="C109" s="1"/>
      <c r="D109" s="1"/>
      <c r="E109" s="1"/>
      <c r="F109" s="236"/>
      <c r="G109" s="238"/>
      <c r="H109" s="238"/>
      <c r="I109" s="238"/>
      <c r="J109" s="1"/>
      <c r="K109" s="1"/>
    </row>
    <row r="110" spans="1:11" x14ac:dyDescent="0.35">
      <c r="A110" s="1"/>
      <c r="B110" s="1"/>
      <c r="C110" s="1"/>
      <c r="D110" s="1"/>
      <c r="E110" s="1"/>
      <c r="F110" s="236"/>
      <c r="G110" s="238"/>
      <c r="H110" s="238"/>
      <c r="I110" s="238"/>
      <c r="J110" s="1"/>
      <c r="K110" s="1"/>
    </row>
    <row r="111" spans="1:11" x14ac:dyDescent="0.35">
      <c r="A111" s="1"/>
      <c r="B111" s="1"/>
      <c r="C111" s="1"/>
      <c r="D111" s="1"/>
      <c r="E111" s="1"/>
      <c r="F111" s="236"/>
      <c r="G111" s="238"/>
      <c r="H111" s="238"/>
      <c r="I111" s="238"/>
      <c r="J111" s="1"/>
      <c r="K111" s="1"/>
    </row>
    <row r="112" spans="1:11" x14ac:dyDescent="0.35">
      <c r="A112" s="1"/>
      <c r="B112" s="1"/>
      <c r="C112" s="1"/>
      <c r="D112" s="1"/>
      <c r="E112" s="1"/>
      <c r="F112" s="236"/>
      <c r="G112" s="238"/>
      <c r="H112" s="238"/>
      <c r="I112" s="238"/>
      <c r="J112" s="1"/>
      <c r="K112" s="1"/>
    </row>
    <row r="113" spans="1:11" x14ac:dyDescent="0.35">
      <c r="A113" s="1"/>
      <c r="B113" s="1"/>
      <c r="C113" s="1"/>
      <c r="D113" s="1"/>
      <c r="E113" s="1"/>
      <c r="F113" s="236"/>
      <c r="G113" s="238"/>
      <c r="H113" s="238"/>
      <c r="I113" s="238"/>
      <c r="J113" s="1"/>
      <c r="K113" s="1"/>
    </row>
    <row r="114" spans="1:11" x14ac:dyDescent="0.35">
      <c r="A114" s="239"/>
      <c r="B114" s="236"/>
      <c r="C114" s="236"/>
      <c r="D114" s="237"/>
      <c r="E114" s="236"/>
      <c r="F114" s="236"/>
      <c r="G114" s="238"/>
      <c r="H114" s="238"/>
      <c r="I114" s="238"/>
      <c r="J114" s="1"/>
      <c r="K114" s="1"/>
    </row>
    <row r="115" spans="1:11" x14ac:dyDescent="0.35">
      <c r="A115" s="235"/>
      <c r="B115" s="236"/>
      <c r="C115" s="236"/>
      <c r="D115" s="237"/>
      <c r="E115" s="236"/>
      <c r="F115" s="236"/>
      <c r="G115" s="238"/>
      <c r="H115" s="238"/>
      <c r="I115" s="238"/>
      <c r="J115" s="1"/>
      <c r="K115" s="1"/>
    </row>
    <row r="116" spans="1:11" x14ac:dyDescent="0.35">
      <c r="A116" s="241"/>
      <c r="B116" s="236"/>
      <c r="C116" s="236"/>
      <c r="D116" s="237"/>
      <c r="E116" s="236"/>
      <c r="F116" s="236"/>
      <c r="G116" s="238"/>
      <c r="H116" s="238"/>
      <c r="I116" s="238"/>
      <c r="J116" s="1"/>
      <c r="K116" s="1"/>
    </row>
    <row r="117" spans="1:11" x14ac:dyDescent="0.35">
      <c r="A117" s="240"/>
      <c r="B117" s="236"/>
      <c r="C117" s="236"/>
      <c r="D117" s="237"/>
      <c r="E117" s="236"/>
      <c r="F117" s="236"/>
      <c r="G117" s="238"/>
      <c r="H117" s="238"/>
      <c r="I117" s="238"/>
      <c r="J117" s="1"/>
      <c r="K117" s="1"/>
    </row>
    <row r="118" spans="1:11" x14ac:dyDescent="0.35">
      <c r="A118" s="1"/>
      <c r="B118" s="1"/>
      <c r="C118" s="1"/>
      <c r="D118" s="1"/>
      <c r="E118" s="1"/>
      <c r="F118" s="1"/>
      <c r="G118" s="1"/>
      <c r="H118" s="1"/>
      <c r="I118" s="238"/>
      <c r="J118" s="1"/>
      <c r="K118" s="1"/>
    </row>
    <row r="119" spans="1:11" x14ac:dyDescent="0.35">
      <c r="A119" s="1"/>
      <c r="B119" s="1"/>
      <c r="C119" s="1"/>
      <c r="D119" s="1"/>
      <c r="E119" s="1"/>
      <c r="F119" s="1"/>
      <c r="G119" s="1"/>
      <c r="H119" s="1"/>
      <c r="I119" s="238"/>
      <c r="J119" s="1"/>
      <c r="K119" s="1"/>
    </row>
    <row r="120" spans="1:11" x14ac:dyDescent="0.35">
      <c r="A120" s="1"/>
      <c r="B120" s="1"/>
      <c r="C120" s="1"/>
      <c r="D120" s="1"/>
      <c r="E120" s="1"/>
      <c r="F120" s="1"/>
      <c r="G120" s="1"/>
      <c r="H120" s="1"/>
      <c r="I120" s="238"/>
      <c r="J120" s="1"/>
      <c r="K120" s="1"/>
    </row>
    <row r="121" spans="1:11" x14ac:dyDescent="0.35">
      <c r="A121" s="1"/>
      <c r="B121" s="1"/>
      <c r="C121" s="1"/>
      <c r="D121" s="1"/>
      <c r="E121" s="1"/>
      <c r="F121" s="1"/>
      <c r="G121" s="1"/>
      <c r="H121" s="1"/>
      <c r="I121" s="238"/>
      <c r="J121" s="1"/>
      <c r="K121" s="1"/>
    </row>
    <row r="122" spans="1:11" x14ac:dyDescent="0.35">
      <c r="A122" s="1"/>
      <c r="B122" s="1"/>
      <c r="C122" s="1"/>
      <c r="D122" s="1"/>
      <c r="E122" s="1"/>
      <c r="F122" s="1"/>
      <c r="G122" s="1"/>
      <c r="H122" s="1"/>
      <c r="I122" s="238"/>
      <c r="J122" s="1"/>
      <c r="K122" s="1"/>
    </row>
    <row r="123" spans="1:11" x14ac:dyDescent="0.35">
      <c r="A123" s="1"/>
      <c r="B123" s="1"/>
      <c r="C123" s="1"/>
      <c r="D123" s="1"/>
      <c r="E123" s="1"/>
      <c r="F123" s="1"/>
      <c r="G123" s="1"/>
      <c r="H123" s="1"/>
      <c r="I123" s="238"/>
      <c r="J123" s="1"/>
      <c r="K123" s="1"/>
    </row>
    <row r="124" spans="1:11" x14ac:dyDescent="0.35">
      <c r="A124" s="1"/>
      <c r="B124" s="1"/>
      <c r="C124" s="1"/>
      <c r="D124" s="1"/>
      <c r="E124" s="1"/>
      <c r="F124" s="1"/>
      <c r="G124" s="1"/>
      <c r="H124" s="1"/>
      <c r="I124" s="238"/>
      <c r="J124" s="1"/>
      <c r="K124" s="1"/>
    </row>
    <row r="125" spans="1:11" x14ac:dyDescent="0.35">
      <c r="A125" s="1"/>
      <c r="B125" s="1"/>
      <c r="C125" s="1"/>
      <c r="D125" s="1"/>
      <c r="E125" s="1"/>
      <c r="F125" s="1"/>
      <c r="G125" s="1"/>
      <c r="H125" s="1"/>
      <c r="I125" s="238"/>
      <c r="J125" s="1"/>
      <c r="K125" s="1"/>
    </row>
    <row r="126" spans="1:11" x14ac:dyDescent="0.35">
      <c r="A126" s="1"/>
      <c r="B126" s="1"/>
      <c r="C126" s="1"/>
      <c r="D126" s="1"/>
      <c r="E126" s="1"/>
      <c r="F126" s="1"/>
      <c r="G126" s="1"/>
      <c r="H126" s="1"/>
      <c r="I126" s="238"/>
      <c r="J126" s="1"/>
      <c r="K126" s="1"/>
    </row>
    <row r="127" spans="1:11" x14ac:dyDescent="0.35">
      <c r="A127" s="1"/>
      <c r="B127" s="1"/>
      <c r="C127" s="1"/>
      <c r="D127" s="1"/>
      <c r="E127" s="1"/>
      <c r="F127" s="1"/>
      <c r="G127" s="1"/>
      <c r="H127" s="1"/>
      <c r="I127" s="238"/>
      <c r="J127" s="1"/>
      <c r="K127" s="1"/>
    </row>
    <row r="128" spans="1:11" x14ac:dyDescent="0.35">
      <c r="A128" s="1"/>
      <c r="B128" s="1"/>
      <c r="C128" s="1"/>
      <c r="D128" s="1"/>
      <c r="E128" s="1"/>
      <c r="F128" s="1"/>
      <c r="G128" s="1"/>
      <c r="H128" s="1"/>
      <c r="I128" s="238"/>
      <c r="J128" s="1"/>
      <c r="K128" s="1"/>
    </row>
    <row r="129" spans="1:11" x14ac:dyDescent="0.35">
      <c r="A129" s="1"/>
      <c r="B129" s="1"/>
      <c r="C129" s="1"/>
      <c r="D129" s="1"/>
      <c r="E129" s="1"/>
      <c r="F129" s="1"/>
      <c r="G129" s="1"/>
      <c r="H129" s="1"/>
      <c r="I129" s="238"/>
      <c r="J129" s="1"/>
      <c r="K129" s="1"/>
    </row>
    <row r="130" spans="1:11" x14ac:dyDescent="0.35">
      <c r="A130" s="1"/>
      <c r="B130" s="1"/>
      <c r="C130" s="1"/>
      <c r="D130" s="1"/>
      <c r="E130" s="1"/>
      <c r="F130" s="1"/>
      <c r="G130" s="1"/>
      <c r="H130" s="1"/>
      <c r="I130" s="238"/>
      <c r="J130" s="1"/>
      <c r="K130" s="1"/>
    </row>
    <row r="131" spans="1:11" x14ac:dyDescent="0.35">
      <c r="A131" s="1"/>
      <c r="B131" s="1"/>
      <c r="C131" s="1"/>
      <c r="D131" s="1"/>
      <c r="E131" s="1"/>
      <c r="F131" s="1"/>
      <c r="G131" s="1"/>
      <c r="H131" s="1"/>
      <c r="I131" s="238"/>
      <c r="J131" s="1"/>
      <c r="K131" s="1"/>
    </row>
    <row r="132" spans="1:11" x14ac:dyDescent="0.35">
      <c r="A132" s="235"/>
      <c r="B132" s="236"/>
      <c r="C132" s="236"/>
      <c r="D132" s="237"/>
      <c r="E132" s="236"/>
      <c r="F132" s="236"/>
      <c r="G132" s="242"/>
      <c r="H132" s="238"/>
      <c r="I132" s="238"/>
      <c r="J132" s="1"/>
      <c r="K132" s="1"/>
    </row>
    <row r="133" spans="1:11" x14ac:dyDescent="0.35">
      <c r="A133" s="235"/>
      <c r="B133" s="236"/>
      <c r="C133" s="236"/>
      <c r="D133" s="237"/>
      <c r="E133" s="236"/>
      <c r="F133" s="236"/>
      <c r="G133" s="238"/>
      <c r="H133" s="238"/>
      <c r="I133" s="238"/>
      <c r="J133" s="1"/>
      <c r="K133" s="1"/>
    </row>
    <row r="134" spans="1:11" x14ac:dyDescent="0.35">
      <c r="A134" s="235"/>
      <c r="B134" s="236"/>
      <c r="C134" s="236"/>
      <c r="D134" s="237"/>
      <c r="E134" s="236"/>
      <c r="F134" s="236"/>
      <c r="G134" s="238"/>
      <c r="H134" s="238"/>
      <c r="I134" s="238"/>
      <c r="J134" s="1"/>
      <c r="K134" s="1"/>
    </row>
    <row r="135" spans="1:11" x14ac:dyDescent="0.35">
      <c r="A135" s="235"/>
      <c r="B135" s="236"/>
      <c r="C135" s="236"/>
      <c r="D135" s="237"/>
      <c r="E135" s="236"/>
      <c r="F135" s="236"/>
      <c r="G135" s="238"/>
      <c r="H135" s="238"/>
      <c r="I135" s="238"/>
      <c r="J135" s="1"/>
      <c r="K135" s="1"/>
    </row>
    <row r="136" spans="1:11" x14ac:dyDescent="0.35">
      <c r="A136" s="235"/>
      <c r="B136" s="236"/>
      <c r="C136" s="236"/>
      <c r="D136" s="237"/>
      <c r="E136" s="236"/>
      <c r="F136" s="236"/>
      <c r="G136" s="238"/>
      <c r="H136" s="238"/>
      <c r="I136" s="238"/>
      <c r="J136" s="1"/>
      <c r="K136" s="1"/>
    </row>
    <row r="137" spans="1:11" x14ac:dyDescent="0.35">
      <c r="A137" s="235"/>
      <c r="B137" s="236"/>
      <c r="C137" s="236"/>
      <c r="D137" s="237"/>
      <c r="E137" s="236"/>
      <c r="F137" s="236"/>
      <c r="G137" s="238"/>
      <c r="H137" s="238"/>
      <c r="I137" s="238"/>
      <c r="J137" s="1"/>
      <c r="K137" s="1"/>
    </row>
    <row r="138" spans="1:11" x14ac:dyDescent="0.35">
      <c r="A138" s="235"/>
      <c r="B138" s="236"/>
      <c r="C138" s="236"/>
      <c r="D138" s="237"/>
      <c r="E138" s="236"/>
      <c r="F138" s="236"/>
      <c r="G138" s="238"/>
      <c r="H138" s="238"/>
      <c r="I138" s="238"/>
      <c r="J138" s="1"/>
      <c r="K138" s="1"/>
    </row>
  </sheetData>
  <mergeCells count="6">
    <mergeCell ref="D44:D45"/>
    <mergeCell ref="E44:E45"/>
    <mergeCell ref="F44:F45"/>
    <mergeCell ref="D13:D14"/>
    <mergeCell ref="E13:E14"/>
    <mergeCell ref="F13:F14"/>
  </mergeCells>
  <pageMargins left="0.25" right="0.25" top="0.75" bottom="0.75" header="0.3" footer="0.3"/>
  <pageSetup paperSize="9" scale="43"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3:G96"/>
  <sheetViews>
    <sheetView zoomScaleNormal="100" workbookViewId="0">
      <selection activeCell="D50" sqref="D50"/>
    </sheetView>
  </sheetViews>
  <sheetFormatPr baseColWidth="10" defaultColWidth="11.44140625" defaultRowHeight="10.199999999999999" x14ac:dyDescent="0.2"/>
  <cols>
    <col min="1" max="1" width="57.6640625" style="18" customWidth="1"/>
    <col min="2" max="2" width="18.33203125" style="18" customWidth="1"/>
    <col min="3" max="3" width="19.6640625" style="18" customWidth="1"/>
    <col min="4" max="4" width="12.33203125" style="18" bestFit="1" customWidth="1"/>
    <col min="5" max="5" width="11.44140625" style="18"/>
    <col min="6" max="6" width="12.33203125" style="18" bestFit="1" customWidth="1"/>
    <col min="7" max="16384" width="11.44140625" style="18"/>
  </cols>
  <sheetData>
    <row r="3" spans="1:6" ht="13.2" x14ac:dyDescent="0.2">
      <c r="A3" s="338" t="s">
        <v>356</v>
      </c>
      <c r="B3" s="338"/>
      <c r="C3" s="338"/>
    </row>
    <row r="4" spans="1:6" ht="19.5" customHeight="1" x14ac:dyDescent="0.2">
      <c r="A4" s="339" t="s">
        <v>84</v>
      </c>
      <c r="B4" s="339"/>
      <c r="C4" s="339"/>
    </row>
    <row r="5" spans="1:6" ht="20.25" customHeight="1" x14ac:dyDescent="0.2">
      <c r="A5" s="333" t="s">
        <v>442</v>
      </c>
      <c r="B5" s="333"/>
      <c r="C5" s="333"/>
    </row>
    <row r="6" spans="1:6" x14ac:dyDescent="0.2">
      <c r="A6" s="37"/>
      <c r="B6" s="37"/>
      <c r="C6" s="37"/>
    </row>
    <row r="7" spans="1:6" x14ac:dyDescent="0.2">
      <c r="A7" s="37"/>
      <c r="B7" s="37"/>
      <c r="C7" s="37"/>
    </row>
    <row r="8" spans="1:6" x14ac:dyDescent="0.2">
      <c r="A8" s="25"/>
      <c r="B8" s="24"/>
      <c r="C8" s="24"/>
    </row>
    <row r="9" spans="1:6" x14ac:dyDescent="0.2">
      <c r="A9" s="38" t="s">
        <v>243</v>
      </c>
      <c r="B9" s="24"/>
      <c r="C9" s="24"/>
    </row>
    <row r="10" spans="1:6" x14ac:dyDescent="0.2">
      <c r="A10" s="334"/>
      <c r="B10" s="336" t="s">
        <v>126</v>
      </c>
      <c r="C10" s="336" t="s">
        <v>248</v>
      </c>
    </row>
    <row r="11" spans="1:6" x14ac:dyDescent="0.2">
      <c r="A11" s="335"/>
      <c r="B11" s="337"/>
      <c r="C11" s="337"/>
      <c r="F11" s="122"/>
    </row>
    <row r="12" spans="1:6" x14ac:dyDescent="0.2">
      <c r="A12" s="30" t="s">
        <v>85</v>
      </c>
      <c r="B12" s="29">
        <f>B27+B25+B34+B32+B28+B29</f>
        <v>144256414</v>
      </c>
      <c r="C12" s="29">
        <f>C27+C25+C34+C32+C28+C29</f>
        <v>0</v>
      </c>
      <c r="D12" s="122"/>
      <c r="E12" s="122"/>
      <c r="F12" s="122"/>
    </row>
    <row r="13" spans="1:6" x14ac:dyDescent="0.2">
      <c r="A13" s="31" t="s">
        <v>86</v>
      </c>
      <c r="B13" s="26"/>
      <c r="C13" s="26"/>
      <c r="D13" s="198"/>
    </row>
    <row r="14" spans="1:6" x14ac:dyDescent="0.2">
      <c r="A14" s="32" t="s">
        <v>87</v>
      </c>
      <c r="B14" s="26">
        <v>0</v>
      </c>
      <c r="C14" s="26">
        <v>0</v>
      </c>
      <c r="D14" s="122"/>
    </row>
    <row r="15" spans="1:6" x14ac:dyDescent="0.2">
      <c r="A15" s="32" t="s">
        <v>88</v>
      </c>
      <c r="B15" s="26">
        <v>0</v>
      </c>
      <c r="C15" s="26">
        <v>0</v>
      </c>
      <c r="D15" s="122"/>
      <c r="E15" s="122"/>
    </row>
    <row r="16" spans="1:6" x14ac:dyDescent="0.2">
      <c r="A16" s="32"/>
      <c r="B16" s="26"/>
      <c r="C16" s="26"/>
      <c r="D16" s="122"/>
    </row>
    <row r="17" spans="1:5" x14ac:dyDescent="0.2">
      <c r="A17" s="31" t="s">
        <v>89</v>
      </c>
      <c r="B17" s="26"/>
      <c r="C17" s="26"/>
      <c r="D17" s="199"/>
    </row>
    <row r="18" spans="1:5" x14ac:dyDescent="0.2">
      <c r="A18" s="32" t="s">
        <v>87</v>
      </c>
      <c r="B18" s="26">
        <v>0</v>
      </c>
      <c r="C18" s="26">
        <v>0</v>
      </c>
    </row>
    <row r="19" spans="1:5" x14ac:dyDescent="0.2">
      <c r="A19" s="32" t="s">
        <v>88</v>
      </c>
      <c r="B19" s="26">
        <v>0</v>
      </c>
      <c r="C19" s="26">
        <v>0</v>
      </c>
    </row>
    <row r="20" spans="1:5" x14ac:dyDescent="0.2">
      <c r="A20" s="32"/>
      <c r="B20" s="26"/>
      <c r="C20" s="26"/>
    </row>
    <row r="21" spans="1:5" x14ac:dyDescent="0.2">
      <c r="A21" s="31" t="s">
        <v>90</v>
      </c>
      <c r="B21" s="26"/>
      <c r="C21" s="26"/>
      <c r="D21" s="122"/>
    </row>
    <row r="22" spans="1:5" x14ac:dyDescent="0.2">
      <c r="A22" s="32" t="s">
        <v>91</v>
      </c>
      <c r="B22" s="26">
        <v>0</v>
      </c>
      <c r="C22" s="26">
        <v>0</v>
      </c>
    </row>
    <row r="23" spans="1:5" x14ac:dyDescent="0.2">
      <c r="A23" s="32" t="s">
        <v>92</v>
      </c>
      <c r="B23" s="26">
        <v>0</v>
      </c>
      <c r="C23" s="26">
        <v>0</v>
      </c>
    </row>
    <row r="24" spans="1:5" x14ac:dyDescent="0.2">
      <c r="A24" s="32"/>
      <c r="B24" s="26"/>
      <c r="C24" s="26"/>
    </row>
    <row r="25" spans="1:5" x14ac:dyDescent="0.2">
      <c r="A25" s="32" t="s">
        <v>93</v>
      </c>
      <c r="B25" s="26">
        <v>0</v>
      </c>
      <c r="C25" s="26">
        <v>0</v>
      </c>
      <c r="D25" s="122"/>
    </row>
    <row r="26" spans="1:5" x14ac:dyDescent="0.2">
      <c r="A26" s="33" t="s">
        <v>94</v>
      </c>
      <c r="B26" s="26">
        <v>0</v>
      </c>
      <c r="C26" s="26">
        <v>0</v>
      </c>
    </row>
    <row r="27" spans="1:5" x14ac:dyDescent="0.2">
      <c r="A27" s="32" t="s">
        <v>329</v>
      </c>
      <c r="B27" s="26">
        <v>0</v>
      </c>
      <c r="C27" s="26">
        <v>0</v>
      </c>
    </row>
    <row r="28" spans="1:5" x14ac:dyDescent="0.2">
      <c r="A28" s="32" t="s">
        <v>330</v>
      </c>
      <c r="B28" s="26">
        <v>0</v>
      </c>
      <c r="C28" s="26">
        <v>0</v>
      </c>
    </row>
    <row r="29" spans="1:5" x14ac:dyDescent="0.2">
      <c r="A29" s="32" t="s">
        <v>95</v>
      </c>
      <c r="B29" s="26">
        <v>0</v>
      </c>
      <c r="C29" s="26">
        <v>0</v>
      </c>
    </row>
    <row r="30" spans="1:5" x14ac:dyDescent="0.2">
      <c r="A30" s="32" t="s">
        <v>96</v>
      </c>
      <c r="B30" s="26">
        <v>0</v>
      </c>
      <c r="C30" s="26">
        <v>0</v>
      </c>
    </row>
    <row r="31" spans="1:5" x14ac:dyDescent="0.2">
      <c r="A31" s="32" t="s">
        <v>247</v>
      </c>
      <c r="B31" s="26">
        <v>0</v>
      </c>
      <c r="C31" s="26">
        <v>0</v>
      </c>
    </row>
    <row r="32" spans="1:5" x14ac:dyDescent="0.2">
      <c r="A32" s="32" t="s">
        <v>328</v>
      </c>
      <c r="B32" s="26">
        <v>0</v>
      </c>
      <c r="C32" s="26">
        <v>0</v>
      </c>
      <c r="E32" s="122"/>
    </row>
    <row r="33" spans="1:5" x14ac:dyDescent="0.2">
      <c r="A33" s="32"/>
      <c r="B33" s="26"/>
      <c r="C33" s="26"/>
    </row>
    <row r="34" spans="1:5" x14ac:dyDescent="0.2">
      <c r="A34" s="123" t="s">
        <v>323</v>
      </c>
      <c r="B34" s="26">
        <v>144256414</v>
      </c>
      <c r="C34" s="26">
        <v>0</v>
      </c>
      <c r="E34" s="122"/>
    </row>
    <row r="35" spans="1:5" x14ac:dyDescent="0.2">
      <c r="A35" s="124"/>
      <c r="B35" s="26"/>
      <c r="C35" s="26"/>
    </row>
    <row r="36" spans="1:5" x14ac:dyDescent="0.2">
      <c r="A36" s="124" t="s">
        <v>326</v>
      </c>
      <c r="B36" s="27">
        <f>-SUM(B37:B40)</f>
        <v>0</v>
      </c>
      <c r="C36" s="27">
        <f>-SUM(C37:C40)</f>
        <v>0</v>
      </c>
    </row>
    <row r="37" spans="1:5" x14ac:dyDescent="0.2">
      <c r="A37" s="123" t="s">
        <v>97</v>
      </c>
      <c r="B37" s="26">
        <v>0</v>
      </c>
      <c r="C37" s="26">
        <v>0</v>
      </c>
      <c r="D37" s="122"/>
    </row>
    <row r="38" spans="1:5" x14ac:dyDescent="0.2">
      <c r="A38" s="123" t="s">
        <v>256</v>
      </c>
      <c r="B38" s="26">
        <v>0</v>
      </c>
      <c r="C38" s="26">
        <v>0</v>
      </c>
      <c r="D38" s="122"/>
    </row>
    <row r="39" spans="1:5" x14ac:dyDescent="0.2">
      <c r="A39" s="123" t="s">
        <v>98</v>
      </c>
      <c r="B39" s="26">
        <v>0</v>
      </c>
      <c r="C39" s="26">
        <v>0</v>
      </c>
      <c r="D39" s="122"/>
    </row>
    <row r="40" spans="1:5" x14ac:dyDescent="0.2">
      <c r="A40" s="123" t="s">
        <v>224</v>
      </c>
      <c r="B40" s="26">
        <v>0</v>
      </c>
      <c r="C40" s="26">
        <v>0</v>
      </c>
      <c r="D40" s="122"/>
    </row>
    <row r="41" spans="1:5" x14ac:dyDescent="0.2">
      <c r="A41" s="124" t="s">
        <v>99</v>
      </c>
      <c r="B41" s="26"/>
      <c r="C41" s="26"/>
      <c r="D41" s="122"/>
    </row>
    <row r="42" spans="1:5" x14ac:dyDescent="0.2">
      <c r="A42" s="124" t="s">
        <v>324</v>
      </c>
      <c r="B42" s="27">
        <f>-SUM(B43:B45)</f>
        <v>-840000</v>
      </c>
      <c r="C42" s="27">
        <f>-SUM(C43:C45)</f>
        <v>0</v>
      </c>
      <c r="E42" s="122"/>
    </row>
    <row r="43" spans="1:5" x14ac:dyDescent="0.2">
      <c r="A43" s="123" t="s">
        <v>100</v>
      </c>
      <c r="B43" s="26">
        <v>840000</v>
      </c>
      <c r="C43" s="26">
        <v>0</v>
      </c>
      <c r="E43" s="122"/>
    </row>
    <row r="44" spans="1:5" x14ac:dyDescent="0.2">
      <c r="A44" s="123" t="s">
        <v>101</v>
      </c>
      <c r="B44" s="26">
        <v>0</v>
      </c>
      <c r="C44" s="26">
        <v>0</v>
      </c>
    </row>
    <row r="45" spans="1:5" x14ac:dyDescent="0.2">
      <c r="A45" s="123" t="s">
        <v>225</v>
      </c>
      <c r="B45" s="26">
        <v>0</v>
      </c>
      <c r="C45" s="26">
        <v>0</v>
      </c>
    </row>
    <row r="46" spans="1:5" x14ac:dyDescent="0.2">
      <c r="A46" s="124" t="s">
        <v>325</v>
      </c>
      <c r="B46" s="27">
        <f>-SUM(B47:B70)</f>
        <v>-400886663</v>
      </c>
      <c r="C46" s="27">
        <f>-SUM(C47:C70)</f>
        <v>0</v>
      </c>
      <c r="D46" s="122"/>
      <c r="E46" s="122"/>
    </row>
    <row r="47" spans="1:5" x14ac:dyDescent="0.2">
      <c r="A47" s="123" t="s">
        <v>102</v>
      </c>
      <c r="B47" s="26">
        <v>0</v>
      </c>
      <c r="C47" s="26">
        <v>0</v>
      </c>
      <c r="D47" s="122"/>
    </row>
    <row r="48" spans="1:5" x14ac:dyDescent="0.2">
      <c r="A48" s="123" t="s">
        <v>423</v>
      </c>
      <c r="B48" s="26">
        <v>52650000</v>
      </c>
      <c r="C48" s="26">
        <v>0</v>
      </c>
      <c r="D48" s="122"/>
    </row>
    <row r="49" spans="1:7" x14ac:dyDescent="0.2">
      <c r="A49" s="123" t="s">
        <v>443</v>
      </c>
      <c r="B49" s="26">
        <v>11500000</v>
      </c>
      <c r="C49" s="26">
        <v>0</v>
      </c>
      <c r="D49" s="122"/>
    </row>
    <row r="50" spans="1:7" x14ac:dyDescent="0.2">
      <c r="A50" s="123" t="s">
        <v>424</v>
      </c>
      <c r="B50" s="26">
        <v>8687250</v>
      </c>
      <c r="C50" s="26">
        <v>0</v>
      </c>
      <c r="D50" s="122"/>
    </row>
    <row r="51" spans="1:7" x14ac:dyDescent="0.2">
      <c r="A51" s="123" t="s">
        <v>103</v>
      </c>
      <c r="B51" s="26">
        <v>0</v>
      </c>
      <c r="C51" s="26">
        <v>0</v>
      </c>
      <c r="D51" s="122"/>
    </row>
    <row r="52" spans="1:7" x14ac:dyDescent="0.2">
      <c r="A52" s="123" t="s">
        <v>104</v>
      </c>
      <c r="B52" s="26">
        <v>225617676</v>
      </c>
      <c r="C52" s="26">
        <v>0</v>
      </c>
      <c r="E52" s="122"/>
      <c r="F52" s="122"/>
    </row>
    <row r="53" spans="1:7" x14ac:dyDescent="0.2">
      <c r="A53" s="123" t="s">
        <v>105</v>
      </c>
      <c r="B53" s="26">
        <v>0</v>
      </c>
      <c r="C53" s="26">
        <v>0</v>
      </c>
      <c r="D53" s="122"/>
      <c r="E53" s="122"/>
      <c r="F53" s="180"/>
    </row>
    <row r="54" spans="1:7" x14ac:dyDescent="0.2">
      <c r="A54" s="123" t="s">
        <v>106</v>
      </c>
      <c r="B54" s="26">
        <v>0</v>
      </c>
      <c r="C54" s="26">
        <v>0</v>
      </c>
    </row>
    <row r="55" spans="1:7" x14ac:dyDescent="0.2">
      <c r="A55" s="123" t="s">
        <v>107</v>
      </c>
      <c r="B55" s="26">
        <v>0</v>
      </c>
      <c r="C55" s="26">
        <v>0</v>
      </c>
      <c r="E55" s="122"/>
      <c r="F55" s="122"/>
      <c r="G55" s="122"/>
    </row>
    <row r="56" spans="1:7" x14ac:dyDescent="0.2">
      <c r="A56" s="32" t="s">
        <v>108</v>
      </c>
      <c r="B56" s="26">
        <v>9580778</v>
      </c>
      <c r="C56" s="26">
        <v>0</v>
      </c>
      <c r="D56" s="122"/>
    </row>
    <row r="57" spans="1:7" x14ac:dyDescent="0.2">
      <c r="A57" s="32" t="s">
        <v>395</v>
      </c>
      <c r="B57" s="26">
        <v>3549985</v>
      </c>
      <c r="C57" s="26">
        <v>0</v>
      </c>
      <c r="D57" s="122"/>
    </row>
    <row r="58" spans="1:7" x14ac:dyDescent="0.2">
      <c r="A58" s="32" t="s">
        <v>109</v>
      </c>
      <c r="B58" s="26">
        <v>10032727</v>
      </c>
      <c r="C58" s="26">
        <v>0</v>
      </c>
      <c r="D58" s="122"/>
    </row>
    <row r="59" spans="1:7" x14ac:dyDescent="0.2">
      <c r="A59" s="32" t="s">
        <v>110</v>
      </c>
      <c r="B59" s="26">
        <v>0</v>
      </c>
      <c r="C59" s="26">
        <v>0</v>
      </c>
    </row>
    <row r="60" spans="1:7" x14ac:dyDescent="0.2">
      <c r="A60" s="33" t="s">
        <v>111</v>
      </c>
      <c r="B60" s="26">
        <v>0</v>
      </c>
      <c r="C60" s="26">
        <v>0</v>
      </c>
    </row>
    <row r="61" spans="1:7" x14ac:dyDescent="0.2">
      <c r="A61" s="33" t="s">
        <v>396</v>
      </c>
      <c r="B61" s="26">
        <v>0</v>
      </c>
      <c r="C61" s="26">
        <v>0</v>
      </c>
    </row>
    <row r="62" spans="1:7" x14ac:dyDescent="0.2">
      <c r="A62" s="33" t="s">
        <v>425</v>
      </c>
      <c r="B62" s="26">
        <v>2421047</v>
      </c>
      <c r="C62" s="26">
        <v>0</v>
      </c>
    </row>
    <row r="63" spans="1:7" x14ac:dyDescent="0.2">
      <c r="A63" s="33" t="s">
        <v>426</v>
      </c>
      <c r="B63" s="26">
        <v>1381588</v>
      </c>
      <c r="C63" s="26">
        <v>0</v>
      </c>
    </row>
    <row r="64" spans="1:7" x14ac:dyDescent="0.2">
      <c r="A64" s="33" t="s">
        <v>427</v>
      </c>
      <c r="B64" s="26">
        <v>2297273</v>
      </c>
      <c r="C64" s="26">
        <v>0</v>
      </c>
    </row>
    <row r="65" spans="1:4" x14ac:dyDescent="0.2">
      <c r="A65" s="33" t="s">
        <v>428</v>
      </c>
      <c r="B65" s="26">
        <v>15004909</v>
      </c>
      <c r="C65" s="26">
        <v>0</v>
      </c>
    </row>
    <row r="66" spans="1:4" x14ac:dyDescent="0.2">
      <c r="A66" s="33" t="s">
        <v>429</v>
      </c>
      <c r="B66" s="26">
        <v>27723900</v>
      </c>
      <c r="C66" s="26">
        <v>0</v>
      </c>
    </row>
    <row r="67" spans="1:4" x14ac:dyDescent="0.2">
      <c r="A67" s="33" t="s">
        <v>430</v>
      </c>
      <c r="B67" s="26">
        <v>0</v>
      </c>
      <c r="C67" s="26">
        <v>0</v>
      </c>
    </row>
    <row r="68" spans="1:4" x14ac:dyDescent="0.2">
      <c r="A68" s="33" t="s">
        <v>431</v>
      </c>
      <c r="B68" s="26">
        <v>3098727</v>
      </c>
      <c r="C68" s="26">
        <v>0</v>
      </c>
    </row>
    <row r="69" spans="1:4" x14ac:dyDescent="0.2">
      <c r="A69" s="33" t="s">
        <v>432</v>
      </c>
      <c r="B69" s="26">
        <v>4486746</v>
      </c>
      <c r="C69" s="26">
        <v>0</v>
      </c>
    </row>
    <row r="70" spans="1:4" x14ac:dyDescent="0.2">
      <c r="A70" s="33" t="s">
        <v>327</v>
      </c>
      <c r="B70" s="26">
        <v>22854057</v>
      </c>
      <c r="C70" s="26">
        <v>0</v>
      </c>
      <c r="D70" s="122"/>
    </row>
    <row r="71" spans="1:4" x14ac:dyDescent="0.2">
      <c r="A71" s="34" t="s">
        <v>112</v>
      </c>
      <c r="B71" s="27">
        <f>+B46+B36+B12+B42</f>
        <v>-257470249</v>
      </c>
      <c r="C71" s="27">
        <f>+C46+C36+C12+C42</f>
        <v>0</v>
      </c>
    </row>
    <row r="72" spans="1:4" x14ac:dyDescent="0.2">
      <c r="A72" s="34"/>
      <c r="B72" s="26"/>
      <c r="C72" s="26"/>
    </row>
    <row r="73" spans="1:4" x14ac:dyDescent="0.2">
      <c r="A73" s="34" t="s">
        <v>226</v>
      </c>
      <c r="B73" s="27">
        <f>SUM(B74:B75)</f>
        <v>0</v>
      </c>
      <c r="C73" s="27">
        <v>0</v>
      </c>
    </row>
    <row r="74" spans="1:4" x14ac:dyDescent="0.2">
      <c r="A74" s="32" t="s">
        <v>113</v>
      </c>
      <c r="B74" s="26">
        <v>0</v>
      </c>
      <c r="C74" s="26">
        <v>0</v>
      </c>
    </row>
    <row r="75" spans="1:4" x14ac:dyDescent="0.2">
      <c r="A75" s="32" t="s">
        <v>114</v>
      </c>
      <c r="B75" s="26">
        <v>0</v>
      </c>
      <c r="C75" s="26">
        <v>0</v>
      </c>
    </row>
    <row r="76" spans="1:4" x14ac:dyDescent="0.2">
      <c r="A76" s="34"/>
      <c r="B76" s="26"/>
      <c r="C76" s="26"/>
    </row>
    <row r="77" spans="1:4" x14ac:dyDescent="0.2">
      <c r="A77" s="34" t="s">
        <v>333</v>
      </c>
      <c r="B77" s="27">
        <f>-SUM(B79:B80)</f>
        <v>5568782</v>
      </c>
      <c r="C77" s="27">
        <f>C78</f>
        <v>0</v>
      </c>
    </row>
    <row r="78" spans="1:4" x14ac:dyDescent="0.2">
      <c r="A78" s="34" t="s">
        <v>115</v>
      </c>
      <c r="B78" s="26"/>
      <c r="C78" s="26"/>
    </row>
    <row r="79" spans="1:4" x14ac:dyDescent="0.2">
      <c r="A79" s="32" t="s">
        <v>276</v>
      </c>
      <c r="B79" s="26">
        <v>-5568782</v>
      </c>
      <c r="C79" s="26">
        <v>0</v>
      </c>
    </row>
    <row r="80" spans="1:4" x14ac:dyDescent="0.2">
      <c r="A80" s="32" t="s">
        <v>334</v>
      </c>
      <c r="B80" s="26">
        <v>0</v>
      </c>
      <c r="C80" s="26">
        <v>0</v>
      </c>
    </row>
    <row r="81" spans="1:6" x14ac:dyDescent="0.2">
      <c r="A81" s="34" t="s">
        <v>116</v>
      </c>
      <c r="B81" s="27">
        <f>-SUM(B82:B83)</f>
        <v>-5152168</v>
      </c>
      <c r="C81" s="27">
        <f>-SUM(C82:C83)</f>
        <v>0</v>
      </c>
      <c r="D81" s="122"/>
    </row>
    <row r="82" spans="1:6" x14ac:dyDescent="0.2">
      <c r="A82" s="32" t="s">
        <v>335</v>
      </c>
      <c r="B82" s="26">
        <v>5152168</v>
      </c>
      <c r="C82" s="26">
        <v>0</v>
      </c>
      <c r="E82" s="122"/>
      <c r="F82" s="122"/>
    </row>
    <row r="83" spans="1:6" x14ac:dyDescent="0.2">
      <c r="A83" s="32" t="s">
        <v>336</v>
      </c>
      <c r="B83" s="26">
        <v>0</v>
      </c>
      <c r="C83" s="26">
        <v>0</v>
      </c>
      <c r="D83" s="122"/>
      <c r="E83" s="122"/>
    </row>
    <row r="84" spans="1:6" x14ac:dyDescent="0.2">
      <c r="A84" s="34" t="s">
        <v>227</v>
      </c>
      <c r="B84" s="26"/>
      <c r="C84" s="26"/>
      <c r="E84" s="122"/>
    </row>
    <row r="85" spans="1:6" x14ac:dyDescent="0.2">
      <c r="A85" s="32" t="s">
        <v>117</v>
      </c>
      <c r="B85" s="26">
        <v>0</v>
      </c>
      <c r="C85" s="26">
        <v>0</v>
      </c>
      <c r="E85" s="122"/>
      <c r="F85" s="122"/>
    </row>
    <row r="86" spans="1:6" x14ac:dyDescent="0.2">
      <c r="A86" s="32" t="s">
        <v>118</v>
      </c>
      <c r="B86" s="26">
        <v>0</v>
      </c>
      <c r="C86" s="26">
        <v>0</v>
      </c>
      <c r="E86" s="122"/>
    </row>
    <row r="87" spans="1:6" x14ac:dyDescent="0.2">
      <c r="A87" s="34" t="s">
        <v>119</v>
      </c>
      <c r="B87" s="26"/>
      <c r="C87" s="26"/>
    </row>
    <row r="88" spans="1:6" x14ac:dyDescent="0.2">
      <c r="A88" s="35" t="s">
        <v>120</v>
      </c>
      <c r="B88" s="26">
        <v>0</v>
      </c>
      <c r="C88" s="26">
        <v>0</v>
      </c>
    </row>
    <row r="89" spans="1:6" x14ac:dyDescent="0.2">
      <c r="A89" s="35" t="s">
        <v>121</v>
      </c>
      <c r="B89" s="26">
        <v>0</v>
      </c>
      <c r="C89" s="26">
        <v>0</v>
      </c>
    </row>
    <row r="90" spans="1:6" x14ac:dyDescent="0.2">
      <c r="A90" s="34" t="s">
        <v>122</v>
      </c>
      <c r="B90" s="27">
        <f>B71+B77+B73+B81</f>
        <v>-257053635</v>
      </c>
      <c r="C90" s="27">
        <f>C71+C77+C73+C81</f>
        <v>0</v>
      </c>
      <c r="D90" s="122"/>
      <c r="E90" s="122"/>
    </row>
    <row r="91" spans="1:6" x14ac:dyDescent="0.2">
      <c r="A91" s="58" t="s">
        <v>123</v>
      </c>
      <c r="B91" s="59"/>
      <c r="C91" s="59"/>
      <c r="D91" s="180"/>
      <c r="E91" s="122"/>
    </row>
    <row r="92" spans="1:6" x14ac:dyDescent="0.2">
      <c r="A92" s="36" t="s">
        <v>124</v>
      </c>
      <c r="B92" s="28">
        <f>+B90</f>
        <v>-257053635</v>
      </c>
      <c r="C92" s="28">
        <f>+C90</f>
        <v>0</v>
      </c>
      <c r="D92" s="122"/>
      <c r="E92" s="122"/>
    </row>
    <row r="93" spans="1:6" x14ac:dyDescent="0.2">
      <c r="D93" s="122"/>
      <c r="E93" s="122"/>
    </row>
    <row r="94" spans="1:6" ht="13.8" x14ac:dyDescent="0.25">
      <c r="A94" s="179" t="s">
        <v>331</v>
      </c>
    </row>
    <row r="95" spans="1:6" x14ac:dyDescent="0.2">
      <c r="B95" s="122"/>
    </row>
    <row r="96" spans="1:6" x14ac:dyDescent="0.2">
      <c r="B96" s="122"/>
    </row>
  </sheetData>
  <mergeCells count="6">
    <mergeCell ref="A5:C5"/>
    <mergeCell ref="A10:A11"/>
    <mergeCell ref="C10:C11"/>
    <mergeCell ref="B10:B11"/>
    <mergeCell ref="A3:C3"/>
    <mergeCell ref="A4:C4"/>
  </mergeCells>
  <pageMargins left="0.25" right="0.25" top="0.75" bottom="0.75" header="0.3" footer="0.3"/>
  <pageSetup paperSize="9" scale="69" orientation="portrait" r:id="rId1"/>
  <colBreaks count="1" manualBreakCount="1">
    <brk id="4"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41"/>
  <sheetViews>
    <sheetView topLeftCell="A27" zoomScaleNormal="100" workbookViewId="0">
      <selection activeCell="D7" sqref="D7"/>
    </sheetView>
  </sheetViews>
  <sheetFormatPr baseColWidth="10" defaultColWidth="11.44140625" defaultRowHeight="14.4" x14ac:dyDescent="0.3"/>
  <cols>
    <col min="1" max="1" width="54.6640625" style="1" bestFit="1" customWidth="1"/>
    <col min="2" max="2" width="21.109375" style="1" bestFit="1" customWidth="1"/>
    <col min="3" max="3" width="18.109375" style="1" customWidth="1"/>
    <col min="4" max="4" width="18.33203125" style="1" bestFit="1" customWidth="1"/>
    <col min="5" max="5" width="19.88671875" style="1" customWidth="1"/>
    <col min="6" max="16384" width="11.44140625" style="1"/>
  </cols>
  <sheetData>
    <row r="1" spans="1:5" ht="17.399999999999999" x14ac:dyDescent="0.3">
      <c r="A1" s="338" t="s">
        <v>356</v>
      </c>
      <c r="B1" s="338"/>
      <c r="C1" s="338"/>
      <c r="D1" s="4"/>
      <c r="E1" s="3"/>
    </row>
    <row r="2" spans="1:5" ht="17.399999999999999" x14ac:dyDescent="0.3">
      <c r="A2" s="338"/>
      <c r="B2" s="338"/>
      <c r="C2" s="338"/>
      <c r="D2" s="4"/>
      <c r="E2" s="3"/>
    </row>
    <row r="3" spans="1:5" ht="17.399999999999999" x14ac:dyDescent="0.3">
      <c r="A3" s="343" t="s">
        <v>125</v>
      </c>
      <c r="B3" s="343"/>
      <c r="C3" s="343"/>
      <c r="D3" s="4"/>
      <c r="E3" s="3"/>
    </row>
    <row r="4" spans="1:5" ht="15" customHeight="1" x14ac:dyDescent="0.3">
      <c r="A4" s="333" t="str">
        <f>+RESULTADO!A5</f>
        <v>CORRESPONDIENTE AL  31/12/2023  PRESENTADO EN FORMA COMPARATIVA CON EL 31/12/2022</v>
      </c>
      <c r="B4" s="333"/>
      <c r="C4" s="333"/>
      <c r="D4" s="333"/>
      <c r="E4" s="333"/>
    </row>
    <row r="5" spans="1:5" ht="15" customHeight="1" x14ac:dyDescent="0.3">
      <c r="A5" s="333"/>
      <c r="B5" s="333"/>
      <c r="C5" s="333"/>
      <c r="D5" s="333"/>
      <c r="E5" s="333"/>
    </row>
    <row r="6" spans="1:5" ht="18" thickBot="1" x14ac:dyDescent="0.35">
      <c r="A6" s="7"/>
      <c r="B6" s="3"/>
      <c r="C6" s="3"/>
      <c r="D6" s="4"/>
      <c r="E6" s="3"/>
    </row>
    <row r="7" spans="1:5" ht="18.75" customHeight="1" x14ac:dyDescent="0.3">
      <c r="A7" s="341" t="s">
        <v>127</v>
      </c>
      <c r="B7" s="52" t="s">
        <v>126</v>
      </c>
      <c r="C7" s="53" t="s">
        <v>248</v>
      </c>
      <c r="D7" s="4"/>
      <c r="E7" s="3"/>
    </row>
    <row r="8" spans="1:5" ht="17.399999999999999" x14ac:dyDescent="0.3">
      <c r="A8" s="342"/>
      <c r="B8" s="47"/>
      <c r="C8" s="47"/>
      <c r="D8" s="4"/>
      <c r="E8" s="3"/>
    </row>
    <row r="9" spans="1:5" ht="17.399999999999999" x14ac:dyDescent="0.3">
      <c r="A9" s="48" t="s">
        <v>128</v>
      </c>
      <c r="B9" s="312">
        <v>54274144</v>
      </c>
      <c r="C9" s="47">
        <v>0</v>
      </c>
      <c r="D9" s="3"/>
      <c r="E9" s="3"/>
    </row>
    <row r="10" spans="1:5" ht="17.399999999999999" x14ac:dyDescent="0.3">
      <c r="A10" s="48" t="s">
        <v>129</v>
      </c>
      <c r="B10" s="47">
        <v>-51692500</v>
      </c>
      <c r="C10" s="47">
        <v>0</v>
      </c>
      <c r="D10" s="4"/>
      <c r="E10" s="3"/>
    </row>
    <row r="11" spans="1:5" ht="17.399999999999999" hidden="1" x14ac:dyDescent="0.3">
      <c r="A11" s="48" t="s">
        <v>337</v>
      </c>
      <c r="B11" s="47">
        <v>0</v>
      </c>
      <c r="C11" s="47">
        <v>0</v>
      </c>
      <c r="D11" s="4"/>
      <c r="E11" s="3"/>
    </row>
    <row r="12" spans="1:5" ht="17.399999999999999" x14ac:dyDescent="0.3">
      <c r="A12" s="48" t="s">
        <v>130</v>
      </c>
      <c r="B12" s="47">
        <v>-315038859</v>
      </c>
      <c r="C12" s="47">
        <v>0</v>
      </c>
      <c r="D12" s="3"/>
      <c r="E12" s="3"/>
    </row>
    <row r="13" spans="1:5" ht="27" thickBot="1" x14ac:dyDescent="0.35">
      <c r="A13" s="62" t="s">
        <v>131</v>
      </c>
      <c r="B13" s="61">
        <f>SUM(B9:B12)</f>
        <v>-312457215</v>
      </c>
      <c r="C13" s="61">
        <f>SUM(C9:C12)</f>
        <v>0</v>
      </c>
      <c r="D13" s="4"/>
      <c r="E13" s="3"/>
    </row>
    <row r="14" spans="1:5" ht="18" thickTop="1" x14ac:dyDescent="0.3">
      <c r="A14" s="55" t="s">
        <v>132</v>
      </c>
      <c r="B14" s="47"/>
      <c r="C14" s="47"/>
      <c r="D14" s="3"/>
      <c r="E14" s="3"/>
    </row>
    <row r="15" spans="1:5" ht="17.399999999999999" x14ac:dyDescent="0.3">
      <c r="A15" s="48" t="s">
        <v>133</v>
      </c>
      <c r="B15" s="47"/>
      <c r="C15" s="47"/>
      <c r="D15" s="3"/>
      <c r="E15" s="3"/>
    </row>
    <row r="16" spans="1:5" ht="17.399999999999999" x14ac:dyDescent="0.3">
      <c r="A16" s="48" t="s">
        <v>134</v>
      </c>
      <c r="B16" s="47">
        <v>15533024652</v>
      </c>
      <c r="C16" s="47"/>
      <c r="D16" s="3"/>
      <c r="E16" s="3"/>
    </row>
    <row r="17" spans="1:5" ht="17.399999999999999" x14ac:dyDescent="0.3">
      <c r="A17" s="48" t="s">
        <v>135</v>
      </c>
      <c r="B17" s="47">
        <v>0</v>
      </c>
      <c r="C17" s="47">
        <v>0</v>
      </c>
      <c r="D17" s="4"/>
      <c r="E17" s="3"/>
    </row>
    <row r="18" spans="1:5" ht="30.75" customHeight="1" thickBot="1" x14ac:dyDescent="0.35">
      <c r="A18" s="62" t="s">
        <v>136</v>
      </c>
      <c r="B18" s="61">
        <f>B13+B17+B16</f>
        <v>15220567437</v>
      </c>
      <c r="C18" s="61">
        <f>C13+C17</f>
        <v>0</v>
      </c>
      <c r="D18" s="4"/>
      <c r="E18" s="3"/>
    </row>
    <row r="19" spans="1:5" ht="18" thickTop="1" x14ac:dyDescent="0.3">
      <c r="A19" s="48" t="s">
        <v>137</v>
      </c>
      <c r="B19" s="47">
        <v>0</v>
      </c>
      <c r="C19" s="47">
        <v>0</v>
      </c>
      <c r="D19" s="4"/>
      <c r="E19" s="3"/>
    </row>
    <row r="20" spans="1:5" ht="18" thickBot="1" x14ac:dyDescent="0.35">
      <c r="A20" s="62" t="s">
        <v>138</v>
      </c>
      <c r="B20" s="61">
        <f>B18</f>
        <v>15220567437</v>
      </c>
      <c r="C20" s="61">
        <f>C18</f>
        <v>0</v>
      </c>
      <c r="D20" s="4"/>
      <c r="E20" s="3"/>
    </row>
    <row r="21" spans="1:5" ht="18" thickTop="1" x14ac:dyDescent="0.3">
      <c r="A21" s="56" t="s">
        <v>139</v>
      </c>
      <c r="B21" s="47">
        <v>0</v>
      </c>
      <c r="C21" s="47">
        <v>0</v>
      </c>
      <c r="D21" s="4"/>
      <c r="E21" s="3"/>
    </row>
    <row r="22" spans="1:5" ht="17.399999999999999" x14ac:dyDescent="0.3">
      <c r="A22" s="48" t="s">
        <v>140</v>
      </c>
      <c r="B22" s="47">
        <v>0</v>
      </c>
      <c r="C22" s="47">
        <v>0</v>
      </c>
      <c r="D22" s="4"/>
      <c r="E22" s="3"/>
    </row>
    <row r="23" spans="1:5" ht="17.399999999999999" x14ac:dyDescent="0.3">
      <c r="A23" s="48" t="s">
        <v>141</v>
      </c>
      <c r="B23" s="47">
        <v>362239122</v>
      </c>
      <c r="C23" s="47">
        <v>0</v>
      </c>
      <c r="D23" s="3"/>
      <c r="E23" s="3"/>
    </row>
    <row r="24" spans="1:5" ht="17.399999999999999" x14ac:dyDescent="0.3">
      <c r="A24" s="48" t="s">
        <v>142</v>
      </c>
      <c r="B24" s="47">
        <v>0</v>
      </c>
      <c r="C24" s="47">
        <v>0</v>
      </c>
      <c r="D24" s="4"/>
      <c r="E24" s="3"/>
    </row>
    <row r="25" spans="1:5" ht="17.399999999999999" x14ac:dyDescent="0.3">
      <c r="A25" s="48" t="s">
        <v>143</v>
      </c>
      <c r="B25" s="312">
        <v>-246564617</v>
      </c>
      <c r="C25" s="47">
        <v>0</v>
      </c>
      <c r="D25" s="4"/>
      <c r="E25" s="3"/>
    </row>
    <row r="26" spans="1:5" ht="17.399999999999999" x14ac:dyDescent="0.3">
      <c r="A26" s="48" t="s">
        <v>144</v>
      </c>
      <c r="B26" s="47">
        <f>-1833998642-362239122</f>
        <v>-2196237764</v>
      </c>
      <c r="C26" s="47">
        <v>0</v>
      </c>
      <c r="D26" s="4"/>
      <c r="E26" s="3"/>
    </row>
    <row r="27" spans="1:5" ht="17.399999999999999" x14ac:dyDescent="0.3">
      <c r="A27" s="48" t="s">
        <v>145</v>
      </c>
      <c r="B27" s="47">
        <v>53109439</v>
      </c>
      <c r="C27" s="47">
        <v>0</v>
      </c>
      <c r="D27" s="4"/>
      <c r="E27" s="3"/>
    </row>
    <row r="28" spans="1:5" ht="17.399999999999999" x14ac:dyDescent="0.3">
      <c r="A28" s="48" t="s">
        <v>146</v>
      </c>
      <c r="B28" s="47">
        <v>0</v>
      </c>
      <c r="C28" s="47">
        <v>0</v>
      </c>
      <c r="D28" s="4"/>
      <c r="E28" s="3"/>
    </row>
    <row r="29" spans="1:5" ht="17.399999999999999" x14ac:dyDescent="0.3">
      <c r="A29" s="54" t="s">
        <v>147</v>
      </c>
      <c r="B29" s="47">
        <v>0</v>
      </c>
      <c r="C29" s="47">
        <v>0</v>
      </c>
      <c r="D29" s="4"/>
      <c r="E29" s="3"/>
    </row>
    <row r="30" spans="1:5" ht="17.399999999999999" x14ac:dyDescent="0.3">
      <c r="A30" s="56" t="s">
        <v>148</v>
      </c>
      <c r="B30" s="47">
        <v>0</v>
      </c>
      <c r="C30" s="47">
        <v>0</v>
      </c>
      <c r="D30" s="4"/>
      <c r="E30" s="3"/>
    </row>
    <row r="31" spans="1:5" ht="17.399999999999999" x14ac:dyDescent="0.3">
      <c r="A31" s="48" t="s">
        <v>149</v>
      </c>
      <c r="B31" s="312">
        <v>1379568399</v>
      </c>
      <c r="C31" s="47">
        <v>1375000000</v>
      </c>
      <c r="D31" s="3"/>
      <c r="E31" s="3"/>
    </row>
    <row r="32" spans="1:5" ht="17.399999999999999" x14ac:dyDescent="0.3">
      <c r="A32" s="48" t="s">
        <v>150</v>
      </c>
      <c r="B32" s="47">
        <v>0</v>
      </c>
      <c r="C32" s="47">
        <v>0</v>
      </c>
      <c r="D32" s="4"/>
      <c r="E32" s="3"/>
    </row>
    <row r="33" spans="1:5" ht="17.399999999999999" x14ac:dyDescent="0.3">
      <c r="A33" s="48" t="s">
        <v>151</v>
      </c>
      <c r="B33" s="47">
        <v>0</v>
      </c>
      <c r="C33" s="47">
        <v>0</v>
      </c>
      <c r="D33" s="4"/>
      <c r="E33" s="3"/>
    </row>
    <row r="34" spans="1:5" ht="17.399999999999999" x14ac:dyDescent="0.3">
      <c r="A34" s="48" t="s">
        <v>152</v>
      </c>
      <c r="B34" s="47">
        <v>0</v>
      </c>
      <c r="C34" s="47">
        <v>0</v>
      </c>
      <c r="D34" s="4"/>
      <c r="E34" s="3"/>
    </row>
    <row r="35" spans="1:5" ht="17.399999999999999" x14ac:dyDescent="0.3">
      <c r="A35" s="48" t="s">
        <v>389</v>
      </c>
      <c r="B35" s="47">
        <v>0</v>
      </c>
      <c r="C35" s="47">
        <v>0</v>
      </c>
      <c r="D35" s="4"/>
      <c r="E35" s="3"/>
    </row>
    <row r="36" spans="1:5" ht="27" thickBot="1" x14ac:dyDescent="0.35">
      <c r="A36" s="63" t="s">
        <v>153</v>
      </c>
      <c r="B36" s="61">
        <f>+B20+B23+B24+B25+B26+B27+B28+B31+B22+B32+B35+B34</f>
        <v>14572682016</v>
      </c>
      <c r="C36" s="61">
        <f>+C20+C23+C25+C26+C27+C28+C31+C22+C32+C35</f>
        <v>1375000000</v>
      </c>
      <c r="D36" s="4"/>
      <c r="E36" s="3"/>
    </row>
    <row r="37" spans="1:5" ht="18.600000000000001" thickTop="1" thickBot="1" x14ac:dyDescent="0.35">
      <c r="A37" s="60" t="s">
        <v>228</v>
      </c>
      <c r="B37" s="314">
        <f>+C38</f>
        <v>1375000000</v>
      </c>
      <c r="C37" s="51">
        <f>+D38</f>
        <v>0</v>
      </c>
      <c r="D37" s="6"/>
      <c r="E37" s="3"/>
    </row>
    <row r="38" spans="1:5" ht="18.600000000000001" thickTop="1" thickBot="1" x14ac:dyDescent="0.35">
      <c r="A38" s="49" t="s">
        <v>229</v>
      </c>
      <c r="B38" s="50">
        <f>SUM(B36:B37)</f>
        <v>15947682016</v>
      </c>
      <c r="C38" s="50">
        <f>SUM(C36:C37)</f>
        <v>1375000000</v>
      </c>
      <c r="D38" s="3"/>
      <c r="E38" s="3"/>
    </row>
    <row r="39" spans="1:5" ht="17.399999999999999" x14ac:dyDescent="0.3">
      <c r="A39" s="2"/>
      <c r="B39" s="311"/>
      <c r="C39" s="311"/>
      <c r="E39" s="3"/>
    </row>
    <row r="40" spans="1:5" x14ac:dyDescent="0.3">
      <c r="A40" s="340" t="s">
        <v>332</v>
      </c>
      <c r="B40" s="340"/>
      <c r="C40" s="340"/>
    </row>
    <row r="41" spans="1:5" x14ac:dyDescent="0.3">
      <c r="C41" s="100"/>
    </row>
  </sheetData>
  <mergeCells count="8">
    <mergeCell ref="D4:E4"/>
    <mergeCell ref="A5:C5"/>
    <mergeCell ref="D5:E5"/>
    <mergeCell ref="A40:C40"/>
    <mergeCell ref="A7:A8"/>
    <mergeCell ref="A1:C2"/>
    <mergeCell ref="A3:C3"/>
    <mergeCell ref="A4:C4"/>
  </mergeCells>
  <pageMargins left="0.25" right="0.25" top="0.75" bottom="0.75" header="0.3" footer="0.3"/>
  <pageSetup paperSize="9" scale="74"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O23"/>
  <sheetViews>
    <sheetView zoomScale="98" workbookViewId="0">
      <selection activeCell="A17" sqref="A17"/>
    </sheetView>
  </sheetViews>
  <sheetFormatPr baseColWidth="10" defaultColWidth="11.44140625" defaultRowHeight="14.4" x14ac:dyDescent="0.3"/>
  <cols>
    <col min="1" max="1" width="2.6640625" style="1" customWidth="1"/>
    <col min="2" max="2" width="27.44140625" style="1" customWidth="1"/>
    <col min="3" max="3" width="14" style="1" customWidth="1"/>
    <col min="4" max="5" width="22.88671875" style="1" customWidth="1"/>
    <col min="6" max="6" width="12" style="1" bestFit="1" customWidth="1"/>
    <col min="7" max="7" width="17.33203125" style="1" customWidth="1"/>
    <col min="8" max="9" width="17.44140625" style="1" customWidth="1"/>
    <col min="10" max="10" width="19.33203125" style="1" customWidth="1"/>
    <col min="11" max="11" width="20.33203125" style="1" customWidth="1"/>
    <col min="12" max="12" width="17.44140625" style="1" customWidth="1"/>
    <col min="13" max="13" width="18.109375" style="1" customWidth="1"/>
    <col min="14" max="14" width="4" style="1" customWidth="1"/>
    <col min="15" max="15" width="12.6640625" style="1" bestFit="1" customWidth="1"/>
    <col min="16" max="16384" width="11.44140625" style="1"/>
  </cols>
  <sheetData>
    <row r="2" spans="2:15" ht="23.25" customHeight="1" x14ac:dyDescent="0.3">
      <c r="D2" s="356" t="s">
        <v>356</v>
      </c>
      <c r="E2" s="356"/>
      <c r="F2" s="356"/>
      <c r="G2" s="356"/>
      <c r="H2" s="356"/>
      <c r="I2" s="356"/>
      <c r="J2" s="356"/>
      <c r="K2" s="356"/>
      <c r="L2" s="356"/>
      <c r="M2" s="356"/>
    </row>
    <row r="3" spans="2:15" ht="15" x14ac:dyDescent="0.3">
      <c r="D3" s="356" t="s">
        <v>154</v>
      </c>
      <c r="E3" s="356"/>
      <c r="F3" s="356"/>
      <c r="G3" s="356"/>
      <c r="H3" s="356"/>
      <c r="I3" s="356"/>
      <c r="J3" s="356"/>
      <c r="K3" s="356"/>
      <c r="L3" s="356"/>
      <c r="M3" s="356"/>
    </row>
    <row r="4" spans="2:15" x14ac:dyDescent="0.3">
      <c r="D4" s="357" t="str">
        <f>+FLUJO!A4</f>
        <v>CORRESPONDIENTE AL  31/12/2023  PRESENTADO EN FORMA COMPARATIVA CON EL 31/12/2022</v>
      </c>
      <c r="E4" s="357"/>
      <c r="F4" s="357"/>
      <c r="G4" s="357"/>
      <c r="H4" s="357"/>
      <c r="I4" s="357"/>
      <c r="J4" s="357"/>
      <c r="K4" s="357"/>
      <c r="L4" s="357"/>
      <c r="M4" s="357"/>
    </row>
    <row r="5" spans="2:15" ht="12" customHeight="1" x14ac:dyDescent="0.3">
      <c r="D5" s="57"/>
      <c r="E5" s="57"/>
      <c r="F5" s="3"/>
      <c r="G5" s="3"/>
      <c r="H5" s="4"/>
      <c r="I5" s="4"/>
      <c r="J5" s="3"/>
      <c r="K5" s="3"/>
      <c r="L5" s="5"/>
      <c r="M5" s="5"/>
    </row>
    <row r="6" spans="2:15" ht="18" thickBot="1" x14ac:dyDescent="0.35">
      <c r="D6" s="57" t="s">
        <v>243</v>
      </c>
      <c r="E6" s="57"/>
      <c r="F6" s="3"/>
      <c r="G6" s="3"/>
      <c r="H6" s="4"/>
      <c r="I6" s="4"/>
      <c r="J6" s="3"/>
      <c r="K6" s="3"/>
      <c r="L6" s="5"/>
      <c r="M6" s="5"/>
    </row>
    <row r="7" spans="2:15" s="70" customFormat="1" ht="13.8" x14ac:dyDescent="0.25">
      <c r="B7" s="344" t="s">
        <v>258</v>
      </c>
      <c r="C7" s="354" t="s">
        <v>257</v>
      </c>
      <c r="D7" s="354" t="s">
        <v>156</v>
      </c>
      <c r="E7" s="354" t="s">
        <v>394</v>
      </c>
      <c r="F7" s="363" t="s">
        <v>155</v>
      </c>
      <c r="G7" s="363"/>
      <c r="H7" s="347"/>
      <c r="I7" s="260" t="s">
        <v>390</v>
      </c>
      <c r="J7" s="346" t="s">
        <v>78</v>
      </c>
      <c r="K7" s="347"/>
      <c r="L7" s="360" t="s">
        <v>76</v>
      </c>
      <c r="M7" s="361"/>
    </row>
    <row r="8" spans="2:15" s="70" customFormat="1" ht="24" customHeight="1" x14ac:dyDescent="0.25">
      <c r="B8" s="345"/>
      <c r="C8" s="355"/>
      <c r="D8" s="355"/>
      <c r="E8" s="355"/>
      <c r="F8" s="348" t="s">
        <v>157</v>
      </c>
      <c r="G8" s="352" t="s">
        <v>158</v>
      </c>
      <c r="H8" s="348" t="s">
        <v>159</v>
      </c>
      <c r="I8" s="348" t="s">
        <v>391</v>
      </c>
      <c r="J8" s="348" t="s">
        <v>236</v>
      </c>
      <c r="K8" s="350" t="s">
        <v>237</v>
      </c>
      <c r="L8" s="348" t="s">
        <v>249</v>
      </c>
      <c r="M8" s="362" t="s">
        <v>250</v>
      </c>
    </row>
    <row r="9" spans="2:15" s="70" customFormat="1" ht="24" customHeight="1" x14ac:dyDescent="0.25">
      <c r="B9" s="313">
        <v>0</v>
      </c>
      <c r="C9" s="71"/>
      <c r="D9" s="64"/>
      <c r="E9" s="64"/>
      <c r="F9" s="349"/>
      <c r="G9" s="353"/>
      <c r="H9" s="349"/>
      <c r="I9" s="349"/>
      <c r="J9" s="349"/>
      <c r="K9" s="351"/>
      <c r="L9" s="349"/>
      <c r="M9" s="362"/>
    </row>
    <row r="10" spans="2:15" s="70" customFormat="1" x14ac:dyDescent="0.3">
      <c r="B10" s="65" t="s">
        <v>518</v>
      </c>
      <c r="C10" s="72">
        <v>0</v>
      </c>
      <c r="D10" s="74">
        <v>2600000000</v>
      </c>
      <c r="E10" s="74">
        <v>435986000</v>
      </c>
      <c r="F10" s="75">
        <v>0</v>
      </c>
      <c r="G10" s="75">
        <v>0</v>
      </c>
      <c r="H10" s="76">
        <v>0</v>
      </c>
      <c r="I10" s="79">
        <v>103000000</v>
      </c>
      <c r="J10" s="77">
        <v>0</v>
      </c>
      <c r="K10" s="101">
        <v>0</v>
      </c>
      <c r="L10" s="358"/>
      <c r="M10" s="359"/>
      <c r="N10" s="100"/>
    </row>
    <row r="11" spans="2:15" s="70" customFormat="1" ht="27.6" x14ac:dyDescent="0.25">
      <c r="B11" s="66" t="s">
        <v>259</v>
      </c>
      <c r="C11" s="72">
        <v>0</v>
      </c>
      <c r="D11" s="72">
        <v>0</v>
      </c>
      <c r="E11" s="78">
        <v>618582400</v>
      </c>
      <c r="F11" s="75">
        <v>0</v>
      </c>
      <c r="G11" s="75">
        <v>0</v>
      </c>
      <c r="H11" s="76">
        <v>0</v>
      </c>
      <c r="I11" s="77">
        <v>0</v>
      </c>
      <c r="J11" s="77">
        <v>0</v>
      </c>
      <c r="K11" s="101">
        <v>0</v>
      </c>
      <c r="L11" s="358"/>
      <c r="M11" s="359"/>
      <c r="N11" s="189"/>
    </row>
    <row r="12" spans="2:15" s="70" customFormat="1" ht="13.8" x14ac:dyDescent="0.25">
      <c r="B12" s="65" t="s">
        <v>519</v>
      </c>
      <c r="C12" s="72"/>
      <c r="D12" s="78"/>
      <c r="E12" s="78"/>
      <c r="F12" s="75"/>
      <c r="G12" s="76"/>
      <c r="H12" s="75"/>
      <c r="I12" s="75"/>
      <c r="J12" s="75"/>
      <c r="K12" s="77"/>
      <c r="L12" s="358"/>
      <c r="M12" s="359"/>
    </row>
    <row r="13" spans="2:15" s="70" customFormat="1" ht="13.8" x14ac:dyDescent="0.25">
      <c r="B13" s="69" t="s">
        <v>260</v>
      </c>
      <c r="C13" s="72"/>
      <c r="D13" s="78"/>
      <c r="E13" s="78"/>
      <c r="F13" s="75"/>
      <c r="G13" s="76"/>
      <c r="H13" s="79"/>
      <c r="I13" s="79"/>
      <c r="J13" s="75"/>
      <c r="K13" s="80">
        <v>-257053635</v>
      </c>
      <c r="L13" s="358"/>
      <c r="M13" s="359"/>
    </row>
    <row r="14" spans="2:15" s="70" customFormat="1" ht="13.8" x14ac:dyDescent="0.25">
      <c r="B14" s="68" t="s">
        <v>261</v>
      </c>
      <c r="C14" s="73"/>
      <c r="D14" s="81">
        <f>SUM(D10:D13)</f>
        <v>2600000000</v>
      </c>
      <c r="E14" s="81">
        <f>SUM(E10:E13)</f>
        <v>1054568400</v>
      </c>
      <c r="F14" s="82">
        <f t="shared" ref="F14:K14" si="0">SUM(F10:F13)</f>
        <v>0</v>
      </c>
      <c r="G14" s="82">
        <f t="shared" si="0"/>
        <v>0</v>
      </c>
      <c r="H14" s="82">
        <f>SUM(H10:H13)</f>
        <v>0</v>
      </c>
      <c r="I14" s="82">
        <f>SUM(I10:I13)</f>
        <v>103000000</v>
      </c>
      <c r="J14" s="82">
        <f>SUM(J10:J13)</f>
        <v>0</v>
      </c>
      <c r="K14" s="82">
        <f t="shared" si="0"/>
        <v>-257053635</v>
      </c>
      <c r="L14" s="83">
        <f>SUM(D14:K14)</f>
        <v>3500514765</v>
      </c>
      <c r="M14" s="84"/>
      <c r="N14" s="189"/>
      <c r="O14" s="189"/>
    </row>
    <row r="15" spans="2:15" s="70" customFormat="1" thickBot="1" x14ac:dyDescent="0.3">
      <c r="B15" s="67" t="s">
        <v>262</v>
      </c>
      <c r="C15" s="86">
        <v>0</v>
      </c>
      <c r="D15" s="85">
        <v>2275000000</v>
      </c>
      <c r="E15" s="86">
        <v>0</v>
      </c>
      <c r="F15" s="86">
        <v>0</v>
      </c>
      <c r="G15" s="86">
        <v>0</v>
      </c>
      <c r="H15" s="87">
        <v>0</v>
      </c>
      <c r="I15" s="87">
        <v>0</v>
      </c>
      <c r="J15" s="87">
        <v>0</v>
      </c>
      <c r="K15" s="87">
        <v>0</v>
      </c>
      <c r="L15" s="88"/>
      <c r="M15" s="89">
        <f>SUM(C15:L15)</f>
        <v>2275000000</v>
      </c>
    </row>
    <row r="16" spans="2:15" x14ac:dyDescent="0.3">
      <c r="L16" s="100">
        <f>+L14-BALANCE!E63</f>
        <v>0</v>
      </c>
      <c r="M16" s="100">
        <f>+M15-BALANCE!F63</f>
        <v>0</v>
      </c>
    </row>
    <row r="17" spans="4:13" x14ac:dyDescent="0.3">
      <c r="G17" s="100"/>
      <c r="J17" s="100"/>
      <c r="L17" s="100"/>
      <c r="M17" s="100"/>
    </row>
    <row r="18" spans="4:13" x14ac:dyDescent="0.3">
      <c r="D18" s="188"/>
      <c r="E18" s="188"/>
      <c r="J18" s="100"/>
      <c r="K18" s="100"/>
      <c r="M18" s="100"/>
    </row>
    <row r="19" spans="4:13" x14ac:dyDescent="0.3">
      <c r="J19" s="100"/>
      <c r="K19" s="100"/>
    </row>
    <row r="20" spans="4:13" x14ac:dyDescent="0.3">
      <c r="K20" s="100"/>
    </row>
    <row r="21" spans="4:13" x14ac:dyDescent="0.3">
      <c r="G21" s="188"/>
    </row>
    <row r="23" spans="4:13" x14ac:dyDescent="0.3">
      <c r="F23" s="188"/>
    </row>
  </sheetData>
  <mergeCells count="19">
    <mergeCell ref="L10:M13"/>
    <mergeCell ref="L7:M7"/>
    <mergeCell ref="J8:J9"/>
    <mergeCell ref="M8:M9"/>
    <mergeCell ref="F7:H7"/>
    <mergeCell ref="D2:M2"/>
    <mergeCell ref="D3:M3"/>
    <mergeCell ref="D4:M4"/>
    <mergeCell ref="L8:L9"/>
    <mergeCell ref="D7:D8"/>
    <mergeCell ref="E7:E8"/>
    <mergeCell ref="B7:B8"/>
    <mergeCell ref="J7:K7"/>
    <mergeCell ref="H8:H9"/>
    <mergeCell ref="K8:K9"/>
    <mergeCell ref="F8:F9"/>
    <mergeCell ref="G8:G9"/>
    <mergeCell ref="C7:C8"/>
    <mergeCell ref="I8:I9"/>
  </mergeCells>
  <pageMargins left="0.25" right="0.25" top="0.75" bottom="0.75" header="0.3" footer="0.3"/>
  <pageSetup paperSize="9" scale="58"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M306"/>
  <sheetViews>
    <sheetView showGridLines="0" zoomScale="93" zoomScaleNormal="93" zoomScaleSheetLayoutView="91" workbookViewId="0">
      <selection sqref="A1:G2"/>
    </sheetView>
  </sheetViews>
  <sheetFormatPr baseColWidth="10" defaultColWidth="11.44140625" defaultRowHeight="14.4" x14ac:dyDescent="0.3"/>
  <cols>
    <col min="1" max="1" width="45.33203125" style="1" customWidth="1"/>
    <col min="2" max="2" width="22.44140625" style="1" customWidth="1"/>
    <col min="3" max="3" width="23.109375" style="1" customWidth="1"/>
    <col min="4" max="4" width="15.33203125" style="1" customWidth="1"/>
    <col min="5" max="5" width="15.44140625" style="1" customWidth="1"/>
    <col min="6" max="6" width="19.33203125" style="1" customWidth="1"/>
    <col min="7" max="7" width="18.33203125" style="168" customWidth="1"/>
    <col min="8" max="8" width="3.6640625" style="168" customWidth="1"/>
    <col min="9" max="9" width="12" style="1" customWidth="1"/>
    <col min="10" max="16384" width="11.44140625" style="1"/>
  </cols>
  <sheetData>
    <row r="1" spans="1:13" ht="15" customHeight="1" x14ac:dyDescent="0.3">
      <c r="A1" s="368" t="s">
        <v>357</v>
      </c>
      <c r="B1" s="368"/>
      <c r="C1" s="368"/>
      <c r="D1" s="368"/>
      <c r="E1" s="368"/>
      <c r="F1" s="368"/>
      <c r="G1" s="368"/>
    </row>
    <row r="2" spans="1:13" ht="15" customHeight="1" x14ac:dyDescent="0.3">
      <c r="A2" s="368"/>
      <c r="B2" s="368"/>
      <c r="C2" s="368"/>
      <c r="D2" s="368"/>
      <c r="E2" s="368"/>
      <c r="F2" s="368"/>
      <c r="G2" s="368"/>
    </row>
    <row r="3" spans="1:13" ht="15" customHeight="1" x14ac:dyDescent="0.3">
      <c r="A3" s="369" t="s">
        <v>444</v>
      </c>
      <c r="B3" s="369"/>
      <c r="C3" s="369"/>
      <c r="D3" s="369"/>
      <c r="E3" s="369"/>
      <c r="F3" s="369"/>
      <c r="G3" s="369"/>
    </row>
    <row r="4" spans="1:13" x14ac:dyDescent="0.3">
      <c r="A4" s="9"/>
    </row>
    <row r="5" spans="1:13" x14ac:dyDescent="0.3">
      <c r="A5" s="370" t="s">
        <v>304</v>
      </c>
      <c r="B5" s="370"/>
    </row>
    <row r="6" spans="1:13" ht="21" customHeight="1" x14ac:dyDescent="0.3">
      <c r="A6" s="374" t="s">
        <v>445</v>
      </c>
      <c r="B6" s="374"/>
      <c r="C6" s="374"/>
      <c r="D6" s="374"/>
      <c r="E6" s="187"/>
      <c r="F6" s="187"/>
      <c r="H6" s="373"/>
      <c r="I6" s="373"/>
      <c r="J6" s="373"/>
      <c r="K6" s="373"/>
      <c r="L6" s="373"/>
      <c r="M6" s="373"/>
    </row>
    <row r="7" spans="1:13" ht="15.6" customHeight="1" x14ac:dyDescent="0.3">
      <c r="A7" s="10"/>
    </row>
    <row r="8" spans="1:13" x14ac:dyDescent="0.3">
      <c r="A8" s="370" t="s">
        <v>303</v>
      </c>
      <c r="B8" s="370"/>
    </row>
    <row r="9" spans="1:13" ht="17.399999999999999" customHeight="1" x14ac:dyDescent="0.3">
      <c r="A9" s="11"/>
    </row>
    <row r="10" spans="1:13" x14ac:dyDescent="0.3">
      <c r="A10" s="370" t="s">
        <v>160</v>
      </c>
      <c r="B10" s="370"/>
      <c r="C10" s="370"/>
      <c r="D10" s="370"/>
      <c r="E10" s="93"/>
      <c r="F10" s="93"/>
    </row>
    <row r="11" spans="1:13" x14ac:dyDescent="0.3">
      <c r="A11" s="93"/>
      <c r="B11" s="93"/>
      <c r="C11" s="93"/>
      <c r="D11" s="93"/>
      <c r="E11" s="93"/>
      <c r="F11" s="93"/>
    </row>
    <row r="12" spans="1:13" ht="23.25" customHeight="1" x14ac:dyDescent="0.3">
      <c r="A12" s="367" t="s">
        <v>379</v>
      </c>
      <c r="B12" s="367"/>
      <c r="C12" s="367"/>
      <c r="D12" s="367"/>
      <c r="E12" s="94"/>
      <c r="F12" s="94"/>
    </row>
    <row r="13" spans="1:13" ht="30" customHeight="1" x14ac:dyDescent="0.3">
      <c r="A13" s="367"/>
      <c r="B13" s="367"/>
      <c r="C13" s="367"/>
      <c r="D13" s="367"/>
      <c r="E13" s="94"/>
      <c r="F13" s="94"/>
    </row>
    <row r="14" spans="1:13" ht="29.25" customHeight="1" x14ac:dyDescent="0.3">
      <c r="A14" s="367"/>
      <c r="B14" s="367"/>
      <c r="C14" s="367"/>
      <c r="D14" s="367"/>
      <c r="E14" s="94"/>
      <c r="F14" s="94"/>
    </row>
    <row r="15" spans="1:13" ht="15" customHeight="1" x14ac:dyDescent="0.3">
      <c r="A15" s="94"/>
      <c r="B15" s="94"/>
      <c r="C15" s="94"/>
      <c r="D15" s="94"/>
      <c r="E15" s="94"/>
      <c r="F15" s="94"/>
    </row>
    <row r="16" spans="1:13" x14ac:dyDescent="0.3">
      <c r="A16" s="11" t="s">
        <v>161</v>
      </c>
    </row>
    <row r="17" spans="1:6" ht="14.4" customHeight="1" x14ac:dyDescent="0.3">
      <c r="A17" s="11"/>
    </row>
    <row r="18" spans="1:6" ht="42" customHeight="1" x14ac:dyDescent="0.3">
      <c r="A18" s="367" t="s">
        <v>382</v>
      </c>
      <c r="B18" s="367"/>
      <c r="C18" s="367"/>
      <c r="D18" s="367"/>
      <c r="E18" s="94"/>
      <c r="F18" s="94"/>
    </row>
    <row r="19" spans="1:6" ht="51.75" customHeight="1" x14ac:dyDescent="0.3">
      <c r="A19" s="375" t="s">
        <v>380</v>
      </c>
      <c r="B19" s="375"/>
      <c r="C19" s="375"/>
      <c r="D19" s="375"/>
      <c r="E19" s="142"/>
      <c r="F19" s="142"/>
    </row>
    <row r="20" spans="1:6" x14ac:dyDescent="0.3">
      <c r="A20" s="370" t="s">
        <v>302</v>
      </c>
      <c r="B20" s="370"/>
      <c r="C20" s="370"/>
      <c r="D20" s="370"/>
      <c r="E20" s="93"/>
      <c r="F20" s="93"/>
    </row>
    <row r="21" spans="1:6" ht="14.4" customHeight="1" x14ac:dyDescent="0.3">
      <c r="A21" s="11"/>
    </row>
    <row r="22" spans="1:6" x14ac:dyDescent="0.3">
      <c r="A22" s="370" t="s">
        <v>162</v>
      </c>
      <c r="B22" s="370"/>
      <c r="C22" s="370"/>
      <c r="D22" s="370"/>
      <c r="E22" s="93"/>
      <c r="F22" s="93"/>
    </row>
    <row r="23" spans="1:6" ht="33" customHeight="1" x14ac:dyDescent="0.3">
      <c r="A23" s="366" t="s">
        <v>513</v>
      </c>
      <c r="B23" s="366"/>
      <c r="C23" s="366"/>
      <c r="D23" s="366"/>
      <c r="E23" s="94"/>
      <c r="F23" s="94"/>
    </row>
    <row r="24" spans="1:6" ht="15.6" customHeight="1" x14ac:dyDescent="0.3">
      <c r="A24" s="10"/>
    </row>
    <row r="25" spans="1:6" x14ac:dyDescent="0.3">
      <c r="A25" s="11" t="s">
        <v>230</v>
      </c>
    </row>
    <row r="26" spans="1:6" ht="48" customHeight="1" x14ac:dyDescent="0.3">
      <c r="A26" s="366" t="s">
        <v>514</v>
      </c>
      <c r="B26" s="366"/>
      <c r="C26" s="366"/>
      <c r="D26" s="366"/>
      <c r="E26" s="94"/>
      <c r="F26" s="94"/>
    </row>
    <row r="27" spans="1:6" ht="14.4" customHeight="1" x14ac:dyDescent="0.3">
      <c r="A27" s="10"/>
    </row>
    <row r="28" spans="1:6" ht="24.6" customHeight="1" x14ac:dyDescent="0.3">
      <c r="A28" s="367" t="s">
        <v>163</v>
      </c>
      <c r="B28" s="367"/>
      <c r="C28" s="367"/>
      <c r="D28" s="367"/>
      <c r="E28" s="94"/>
      <c r="F28" s="94"/>
    </row>
    <row r="29" spans="1:6" x14ac:dyDescent="0.3">
      <c r="A29" s="10"/>
    </row>
    <row r="30" spans="1:6" x14ac:dyDescent="0.3">
      <c r="A30" s="11" t="s">
        <v>164</v>
      </c>
    </row>
    <row r="31" spans="1:6" ht="15" customHeight="1" x14ac:dyDescent="0.3">
      <c r="A31" s="367" t="s">
        <v>165</v>
      </c>
      <c r="B31" s="367"/>
      <c r="C31" s="367"/>
      <c r="D31" s="367"/>
      <c r="E31" s="94"/>
      <c r="F31" s="94"/>
    </row>
    <row r="32" spans="1:6" x14ac:dyDescent="0.3">
      <c r="A32" s="10"/>
    </row>
    <row r="33" spans="1:6" x14ac:dyDescent="0.3">
      <c r="A33" s="11" t="s">
        <v>231</v>
      </c>
    </row>
    <row r="34" spans="1:6" ht="15" customHeight="1" x14ac:dyDescent="0.3">
      <c r="A34" s="367" t="s">
        <v>166</v>
      </c>
      <c r="B34" s="367"/>
      <c r="C34" s="367"/>
      <c r="D34" s="367"/>
      <c r="E34" s="94"/>
      <c r="F34" s="94"/>
    </row>
    <row r="36" spans="1:6" x14ac:dyDescent="0.3">
      <c r="A36" s="11" t="s">
        <v>232</v>
      </c>
    </row>
    <row r="37" spans="1:6" ht="24.75" customHeight="1" x14ac:dyDescent="0.3">
      <c r="A37" s="366" t="s">
        <v>517</v>
      </c>
      <c r="B37" s="366"/>
      <c r="C37" s="366"/>
      <c r="D37" s="366"/>
      <c r="E37" s="94"/>
      <c r="F37" s="94"/>
    </row>
    <row r="38" spans="1:6" ht="12" customHeight="1" x14ac:dyDescent="0.3">
      <c r="A38" s="10"/>
    </row>
    <row r="39" spans="1:6" x14ac:dyDescent="0.3">
      <c r="A39" s="11" t="s">
        <v>167</v>
      </c>
    </row>
    <row r="40" spans="1:6" ht="14.25" customHeight="1" x14ac:dyDescent="0.3">
      <c r="A40" s="367" t="s">
        <v>446</v>
      </c>
      <c r="B40" s="367"/>
      <c r="C40" s="367"/>
      <c r="D40" s="367"/>
      <c r="E40" s="94"/>
      <c r="F40" s="94"/>
    </row>
    <row r="41" spans="1:6" ht="14.4" customHeight="1" x14ac:dyDescent="0.3">
      <c r="A41" s="10"/>
    </row>
    <row r="42" spans="1:6" ht="28.5" customHeight="1" x14ac:dyDescent="0.3">
      <c r="A42" s="11" t="s">
        <v>168</v>
      </c>
    </row>
    <row r="43" spans="1:6" ht="15" customHeight="1" x14ac:dyDescent="0.3">
      <c r="A43" s="367" t="s">
        <v>233</v>
      </c>
      <c r="B43" s="367"/>
      <c r="C43" s="367"/>
      <c r="D43" s="367"/>
      <c r="E43" s="94"/>
      <c r="F43" s="94"/>
    </row>
    <row r="44" spans="1:6" ht="19.2" customHeight="1" x14ac:dyDescent="0.3">
      <c r="A44" s="10"/>
    </row>
    <row r="45" spans="1:6" x14ac:dyDescent="0.3">
      <c r="A45" s="11" t="s">
        <v>169</v>
      </c>
    </row>
    <row r="46" spans="1:6" x14ac:dyDescent="0.3">
      <c r="A46" s="367" t="s">
        <v>170</v>
      </c>
      <c r="B46" s="367"/>
      <c r="C46" s="367"/>
      <c r="D46" s="367"/>
      <c r="E46" s="94"/>
      <c r="F46" s="94"/>
    </row>
    <row r="47" spans="1:6" ht="14.4" customHeight="1" x14ac:dyDescent="0.3">
      <c r="A47" s="10"/>
    </row>
    <row r="48" spans="1:6" x14ac:dyDescent="0.3">
      <c r="A48" s="370" t="s">
        <v>301</v>
      </c>
      <c r="B48" s="370"/>
      <c r="C48" s="370"/>
      <c r="D48" s="370"/>
      <c r="E48" s="93"/>
      <c r="F48" s="93"/>
    </row>
    <row r="49" spans="1:7" ht="15" customHeight="1" x14ac:dyDescent="0.3">
      <c r="A49" s="367" t="s">
        <v>171</v>
      </c>
      <c r="B49" s="367"/>
      <c r="C49" s="367"/>
      <c r="D49" s="367"/>
      <c r="E49" s="94"/>
      <c r="F49" s="94"/>
    </row>
    <row r="50" spans="1:7" x14ac:dyDescent="0.3">
      <c r="A50" s="10"/>
    </row>
    <row r="51" spans="1:7" x14ac:dyDescent="0.3">
      <c r="A51" s="11" t="s">
        <v>300</v>
      </c>
    </row>
    <row r="52" spans="1:7" ht="15.6" customHeight="1" x14ac:dyDescent="0.3">
      <c r="A52" s="11"/>
    </row>
    <row r="53" spans="1:7" ht="21" customHeight="1" x14ac:dyDescent="0.3">
      <c r="A53" s="11" t="s">
        <v>172</v>
      </c>
    </row>
    <row r="54" spans="1:7" ht="48" customHeight="1" x14ac:dyDescent="0.3">
      <c r="A54" s="366" t="s">
        <v>515</v>
      </c>
      <c r="B54" s="366"/>
      <c r="C54" s="366"/>
      <c r="D54" s="366"/>
      <c r="E54" s="366"/>
      <c r="F54" s="366"/>
      <c r="G54" s="366"/>
    </row>
    <row r="55" spans="1:7" x14ac:dyDescent="0.3">
      <c r="A55" s="94"/>
      <c r="B55" s="94"/>
      <c r="C55" s="94"/>
      <c r="D55" s="94"/>
      <c r="E55" s="94"/>
      <c r="F55" s="94"/>
    </row>
    <row r="56" spans="1:7" ht="17.399999999999999" customHeight="1" x14ac:dyDescent="0.3">
      <c r="A56" s="95" t="s">
        <v>173</v>
      </c>
      <c r="B56" s="108">
        <v>45291</v>
      </c>
    </row>
    <row r="57" spans="1:7" ht="17.399999999999999" customHeight="1" x14ac:dyDescent="0.3">
      <c r="A57" s="295" t="s">
        <v>174</v>
      </c>
      <c r="B57" s="296">
        <v>7263.59</v>
      </c>
    </row>
    <row r="58" spans="1:7" x14ac:dyDescent="0.3">
      <c r="A58" s="295" t="s">
        <v>175</v>
      </c>
      <c r="B58" s="296">
        <v>7283.62</v>
      </c>
    </row>
    <row r="59" spans="1:7" ht="12.6" customHeight="1" x14ac:dyDescent="0.3">
      <c r="A59" s="11"/>
    </row>
    <row r="60" spans="1:7" x14ac:dyDescent="0.3">
      <c r="A60" s="11" t="s">
        <v>176</v>
      </c>
    </row>
    <row r="61" spans="1:7" x14ac:dyDescent="0.3">
      <c r="A61" s="11"/>
    </row>
    <row r="62" spans="1:7" x14ac:dyDescent="0.3">
      <c r="A62" s="377" t="s">
        <v>177</v>
      </c>
      <c r="B62" s="377"/>
      <c r="D62" s="127"/>
      <c r="E62" s="127"/>
      <c r="F62" s="127"/>
    </row>
    <row r="63" spans="1:7" x14ac:dyDescent="0.3">
      <c r="A63" s="131"/>
      <c r="B63" s="131"/>
      <c r="D63" s="127"/>
      <c r="E63" s="127"/>
      <c r="F63" s="127"/>
    </row>
    <row r="64" spans="1:7" ht="12.6" customHeight="1" x14ac:dyDescent="0.3">
      <c r="A64" s="12" t="s">
        <v>279</v>
      </c>
      <c r="D64" s="128">
        <v>6870.81</v>
      </c>
      <c r="E64" s="128"/>
      <c r="F64" s="166"/>
    </row>
    <row r="65" spans="1:8" ht="33.75" customHeight="1" x14ac:dyDescent="0.3">
      <c r="A65" s="102" t="s">
        <v>263</v>
      </c>
      <c r="B65" s="95" t="s">
        <v>264</v>
      </c>
      <c r="C65" s="103" t="s">
        <v>265</v>
      </c>
      <c r="D65" s="103" t="s">
        <v>266</v>
      </c>
      <c r="E65" s="103" t="s">
        <v>267</v>
      </c>
      <c r="F65" s="174"/>
    </row>
    <row r="66" spans="1:8" s="281" customFormat="1" ht="17.25" customHeight="1" x14ac:dyDescent="0.3">
      <c r="A66" s="298" t="s">
        <v>41</v>
      </c>
      <c r="B66" s="102"/>
      <c r="C66" s="299"/>
      <c r="D66" s="300"/>
      <c r="E66" s="300">
        <f>SUM(E67:E77)</f>
        <v>15947682016</v>
      </c>
    </row>
    <row r="67" spans="1:8" ht="17.25" customHeight="1" x14ac:dyDescent="0.3">
      <c r="A67" s="107" t="s">
        <v>447</v>
      </c>
      <c r="B67" s="104"/>
      <c r="C67" s="105">
        <f>+E67/D67</f>
        <v>5000</v>
      </c>
      <c r="D67" s="105">
        <f>B57</f>
        <v>7263.59</v>
      </c>
      <c r="E67" s="106">
        <v>36317950</v>
      </c>
      <c r="G67" s="1"/>
      <c r="H67" s="1"/>
    </row>
    <row r="68" spans="1:8" ht="17.25" customHeight="1" x14ac:dyDescent="0.3">
      <c r="A68" s="107" t="s">
        <v>448</v>
      </c>
      <c r="B68" s="104"/>
      <c r="C68" s="105"/>
      <c r="D68" s="105"/>
      <c r="E68" s="105">
        <v>42792200</v>
      </c>
      <c r="G68" s="1"/>
      <c r="H68" s="1"/>
    </row>
    <row r="69" spans="1:8" ht="17.25" customHeight="1" x14ac:dyDescent="0.3">
      <c r="A69" s="107" t="s">
        <v>449</v>
      </c>
      <c r="B69" s="104"/>
      <c r="C69" s="105"/>
      <c r="D69" s="105"/>
      <c r="E69" s="105">
        <v>4769</v>
      </c>
      <c r="G69" s="1"/>
      <c r="H69" s="1"/>
    </row>
    <row r="70" spans="1:8" ht="17.25" customHeight="1" x14ac:dyDescent="0.3">
      <c r="A70" s="107" t="s">
        <v>450</v>
      </c>
      <c r="B70" s="104"/>
      <c r="C70" s="105">
        <f>+E70/D70</f>
        <v>63077.181531446571</v>
      </c>
      <c r="D70" s="105">
        <f>B57</f>
        <v>7263.59</v>
      </c>
      <c r="E70" s="106">
        <v>458166785</v>
      </c>
      <c r="G70" s="1"/>
      <c r="H70" s="1"/>
    </row>
    <row r="71" spans="1:8" ht="17.25" customHeight="1" x14ac:dyDescent="0.3">
      <c r="A71" s="107" t="s">
        <v>451</v>
      </c>
      <c r="B71" s="104"/>
      <c r="C71" s="105">
        <f t="shared" ref="C71:C72" si="0">+E71/D71</f>
        <v>9.0038121645081834E-2</v>
      </c>
      <c r="D71" s="105">
        <f>+D70</f>
        <v>7263.59</v>
      </c>
      <c r="E71" s="106">
        <v>654</v>
      </c>
      <c r="G71" s="1"/>
      <c r="H71" s="1"/>
    </row>
    <row r="72" spans="1:8" ht="17.25" customHeight="1" x14ac:dyDescent="0.3">
      <c r="A72" s="107" t="s">
        <v>452</v>
      </c>
      <c r="B72" s="104"/>
      <c r="C72" s="105">
        <f t="shared" si="0"/>
        <v>15930.099991877294</v>
      </c>
      <c r="D72" s="105">
        <f>+D71</f>
        <v>7263.59</v>
      </c>
      <c r="E72" s="106">
        <v>115709715</v>
      </c>
      <c r="G72" s="1"/>
      <c r="H72" s="1"/>
    </row>
    <row r="73" spans="1:8" ht="17.25" customHeight="1" x14ac:dyDescent="0.3">
      <c r="A73" s="107" t="s">
        <v>454</v>
      </c>
      <c r="B73" s="104"/>
      <c r="C73" s="105"/>
      <c r="D73" s="105"/>
      <c r="E73" s="106">
        <v>11783523</v>
      </c>
      <c r="G73" s="1"/>
      <c r="H73" s="1"/>
    </row>
    <row r="74" spans="1:8" ht="17.25" customHeight="1" x14ac:dyDescent="0.3">
      <c r="A74" s="107" t="s">
        <v>455</v>
      </c>
      <c r="B74" s="104"/>
      <c r="C74" s="105">
        <f t="shared" ref="C74:C77" si="1">+E74/D74</f>
        <v>208839.39993859784</v>
      </c>
      <c r="D74" s="105">
        <f>+D72</f>
        <v>7263.59</v>
      </c>
      <c r="E74" s="106">
        <v>1516923777</v>
      </c>
      <c r="G74" s="1"/>
      <c r="H74" s="1"/>
    </row>
    <row r="75" spans="1:8" ht="17.25" customHeight="1" x14ac:dyDescent="0.3">
      <c r="A75" s="107" t="s">
        <v>456</v>
      </c>
      <c r="B75" s="104"/>
      <c r="C75" s="105">
        <f t="shared" si="1"/>
        <v>69532.740008728462</v>
      </c>
      <c r="D75" s="105">
        <f>+D74</f>
        <v>7263.59</v>
      </c>
      <c r="E75" s="106">
        <v>505057315</v>
      </c>
      <c r="G75" s="1"/>
      <c r="H75" s="1"/>
    </row>
    <row r="76" spans="1:8" ht="17.25" customHeight="1" x14ac:dyDescent="0.3">
      <c r="A76" s="107" t="s">
        <v>457</v>
      </c>
      <c r="B76" s="104"/>
      <c r="C76" s="105">
        <f t="shared" si="1"/>
        <v>24989.999986232702</v>
      </c>
      <c r="D76" s="105">
        <f>+B57</f>
        <v>7263.59</v>
      </c>
      <c r="E76" s="106">
        <v>181517114</v>
      </c>
      <c r="G76" s="1"/>
      <c r="H76" s="1"/>
    </row>
    <row r="77" spans="1:8" ht="17.25" customHeight="1" x14ac:dyDescent="0.3">
      <c r="A77" s="107" t="s">
        <v>458</v>
      </c>
      <c r="B77" s="104"/>
      <c r="C77" s="105">
        <f t="shared" si="1"/>
        <v>1800680.9599660772</v>
      </c>
      <c r="D77" s="105">
        <f>+B57</f>
        <v>7263.59</v>
      </c>
      <c r="E77" s="106">
        <v>13079408214</v>
      </c>
      <c r="G77" s="1"/>
      <c r="H77" s="1"/>
    </row>
    <row r="78" spans="1:8" ht="17.25" customHeight="1" x14ac:dyDescent="0.3">
      <c r="A78" s="132"/>
      <c r="B78" s="16"/>
      <c r="C78" s="133"/>
      <c r="D78" s="133"/>
      <c r="E78" s="133"/>
      <c r="F78" s="133"/>
      <c r="G78" s="169"/>
    </row>
    <row r="79" spans="1:8" x14ac:dyDescent="0.3">
      <c r="A79" s="12" t="s">
        <v>178</v>
      </c>
    </row>
    <row r="80" spans="1:8" ht="13.95" customHeight="1" thickBot="1" x14ac:dyDescent="0.35">
      <c r="A80" s="12"/>
    </row>
    <row r="81" spans="1:7" ht="13.95" customHeight="1" x14ac:dyDescent="0.3">
      <c r="A81" s="378" t="s">
        <v>268</v>
      </c>
      <c r="B81" s="380" t="s">
        <v>269</v>
      </c>
      <c r="C81" s="380" t="s">
        <v>270</v>
      </c>
      <c r="D81" s="380" t="s">
        <v>271</v>
      </c>
      <c r="E81" s="371" t="s">
        <v>272</v>
      </c>
    </row>
    <row r="82" spans="1:7" ht="13.95" customHeight="1" x14ac:dyDescent="0.3">
      <c r="A82" s="379"/>
      <c r="B82" s="381"/>
      <c r="C82" s="381"/>
      <c r="D82" s="381"/>
      <c r="E82" s="372"/>
    </row>
    <row r="83" spans="1:7" ht="28.8" x14ac:dyDescent="0.3">
      <c r="A83" s="149" t="s">
        <v>285</v>
      </c>
      <c r="B83" s="150">
        <f>B57</f>
        <v>7263.59</v>
      </c>
      <c r="C83" s="151">
        <f>+[1]Hoja1!$C$88</f>
        <v>33569014</v>
      </c>
      <c r="D83" s="152"/>
      <c r="E83" s="153"/>
    </row>
    <row r="84" spans="1:7" ht="28.8" x14ac:dyDescent="0.3">
      <c r="A84" s="149" t="s">
        <v>286</v>
      </c>
      <c r="B84" s="150"/>
      <c r="C84" s="151"/>
      <c r="D84" s="152"/>
      <c r="E84" s="153"/>
      <c r="F84" s="100"/>
    </row>
    <row r="85" spans="1:7" ht="28.8" x14ac:dyDescent="0.3">
      <c r="A85" s="149" t="s">
        <v>287</v>
      </c>
      <c r="B85" s="150"/>
      <c r="C85" s="151"/>
      <c r="D85" s="152"/>
      <c r="E85" s="153"/>
      <c r="F85" s="100"/>
      <c r="G85" s="1"/>
    </row>
    <row r="86" spans="1:7" ht="28.8" x14ac:dyDescent="0.3">
      <c r="A86" s="154" t="s">
        <v>288</v>
      </c>
      <c r="B86" s="155"/>
      <c r="C86" s="156"/>
      <c r="D86" s="157"/>
      <c r="E86" s="158"/>
    </row>
    <row r="87" spans="1:7" x14ac:dyDescent="0.3">
      <c r="A87" s="159" t="s">
        <v>273</v>
      </c>
      <c r="B87" s="160"/>
      <c r="C87" s="161">
        <f>C83+C84-C85-C86</f>
        <v>33569014</v>
      </c>
      <c r="D87" s="160"/>
      <c r="E87" s="161"/>
    </row>
    <row r="88" spans="1:7" x14ac:dyDescent="0.3">
      <c r="A88" s="146"/>
      <c r="B88" s="147"/>
      <c r="C88" s="148"/>
      <c r="D88" s="147"/>
      <c r="E88" s="148"/>
    </row>
    <row r="89" spans="1:7" x14ac:dyDescent="0.3">
      <c r="A89" s="12" t="s">
        <v>179</v>
      </c>
    </row>
    <row r="90" spans="1:7" x14ac:dyDescent="0.3">
      <c r="A90" s="12"/>
    </row>
    <row r="91" spans="1:7" ht="17.399999999999999" customHeight="1" x14ac:dyDescent="0.3">
      <c r="A91" s="376" t="s">
        <v>39</v>
      </c>
      <c r="B91" s="376" t="s">
        <v>180</v>
      </c>
      <c r="C91" s="95" t="s">
        <v>181</v>
      </c>
      <c r="D91" s="103" t="s">
        <v>182</v>
      </c>
      <c r="E91" s="143"/>
      <c r="F91" s="143"/>
    </row>
    <row r="92" spans="1:7" ht="21" customHeight="1" x14ac:dyDescent="0.3">
      <c r="A92" s="376"/>
      <c r="B92" s="376"/>
      <c r="C92" s="108">
        <v>45291</v>
      </c>
      <c r="D92" s="108">
        <v>44926</v>
      </c>
      <c r="E92" s="144"/>
      <c r="F92" s="144"/>
    </row>
    <row r="93" spans="1:7" x14ac:dyDescent="0.3">
      <c r="A93" s="109" t="s">
        <v>183</v>
      </c>
      <c r="B93" s="109"/>
      <c r="C93" s="110">
        <f>SUM(C94:C106)</f>
        <v>15947682016</v>
      </c>
      <c r="D93" s="110">
        <f>SUM(D94:D106)</f>
        <v>1375000000</v>
      </c>
      <c r="E93" s="145"/>
      <c r="F93" s="145"/>
    </row>
    <row r="94" spans="1:7" x14ac:dyDescent="0.3">
      <c r="A94" s="111" t="s">
        <v>381</v>
      </c>
      <c r="B94" s="111" t="s">
        <v>184</v>
      </c>
      <c r="C94" s="96">
        <v>0</v>
      </c>
      <c r="D94" s="96">
        <v>1375000000</v>
      </c>
      <c r="E94" s="137"/>
      <c r="F94" s="137"/>
    </row>
    <row r="95" spans="1:7" x14ac:dyDescent="0.3">
      <c r="A95" s="107" t="s">
        <v>447</v>
      </c>
      <c r="B95" s="111" t="s">
        <v>393</v>
      </c>
      <c r="C95" s="96">
        <v>36317950</v>
      </c>
      <c r="D95" s="96">
        <v>0</v>
      </c>
      <c r="E95" s="137"/>
      <c r="F95" s="137"/>
    </row>
    <row r="96" spans="1:7" x14ac:dyDescent="0.3">
      <c r="A96" s="107" t="s">
        <v>448</v>
      </c>
      <c r="B96" s="111" t="s">
        <v>184</v>
      </c>
      <c r="C96" s="96">
        <v>42792200</v>
      </c>
      <c r="D96" s="96">
        <v>0</v>
      </c>
      <c r="E96" s="137"/>
      <c r="F96" s="137"/>
    </row>
    <row r="97" spans="1:8" x14ac:dyDescent="0.3">
      <c r="A97" s="107" t="s">
        <v>449</v>
      </c>
      <c r="B97" s="111" t="s">
        <v>184</v>
      </c>
      <c r="C97" s="96">
        <v>4769</v>
      </c>
      <c r="D97" s="96">
        <v>0</v>
      </c>
      <c r="E97" s="137"/>
      <c r="F97" s="137"/>
    </row>
    <row r="98" spans="1:8" x14ac:dyDescent="0.3">
      <c r="A98" s="107" t="s">
        <v>450</v>
      </c>
      <c r="B98" s="111" t="s">
        <v>184</v>
      </c>
      <c r="C98" s="96">
        <v>458166785</v>
      </c>
      <c r="D98" s="96">
        <v>0</v>
      </c>
      <c r="E98" s="137"/>
      <c r="F98" s="137"/>
    </row>
    <row r="99" spans="1:8" x14ac:dyDescent="0.3">
      <c r="A99" s="107" t="s">
        <v>451</v>
      </c>
      <c r="B99" s="111" t="s">
        <v>393</v>
      </c>
      <c r="C99" s="96">
        <v>654</v>
      </c>
      <c r="D99" s="96">
        <v>0</v>
      </c>
      <c r="E99" s="137"/>
      <c r="F99" s="137"/>
    </row>
    <row r="100" spans="1:8" x14ac:dyDescent="0.3">
      <c r="A100" s="107" t="s">
        <v>452</v>
      </c>
      <c r="B100" s="111" t="s">
        <v>393</v>
      </c>
      <c r="C100" s="96">
        <v>115709715</v>
      </c>
      <c r="D100" s="96">
        <v>0</v>
      </c>
      <c r="E100" s="137"/>
      <c r="F100" s="137"/>
    </row>
    <row r="101" spans="1:8" x14ac:dyDescent="0.3">
      <c r="A101" s="107" t="s">
        <v>453</v>
      </c>
      <c r="B101" s="111" t="s">
        <v>184</v>
      </c>
      <c r="C101" s="96">
        <v>0</v>
      </c>
      <c r="D101" s="96">
        <v>0</v>
      </c>
      <c r="E101" s="137"/>
      <c r="F101" s="137"/>
    </row>
    <row r="102" spans="1:8" x14ac:dyDescent="0.3">
      <c r="A102" s="107" t="s">
        <v>454</v>
      </c>
      <c r="B102" s="111" t="s">
        <v>184</v>
      </c>
      <c r="C102" s="96">
        <v>11783523</v>
      </c>
      <c r="D102" s="96">
        <v>0</v>
      </c>
      <c r="E102" s="137"/>
      <c r="F102" s="137"/>
    </row>
    <row r="103" spans="1:8" x14ac:dyDescent="0.3">
      <c r="A103" s="107" t="s">
        <v>455</v>
      </c>
      <c r="B103" s="111" t="s">
        <v>184</v>
      </c>
      <c r="C103" s="96">
        <v>1516923777</v>
      </c>
      <c r="D103" s="96">
        <v>0</v>
      </c>
      <c r="E103" s="137"/>
      <c r="F103" s="137"/>
    </row>
    <row r="104" spans="1:8" x14ac:dyDescent="0.3">
      <c r="A104" s="107" t="s">
        <v>456</v>
      </c>
      <c r="B104" s="111" t="s">
        <v>393</v>
      </c>
      <c r="C104" s="96">
        <v>505057315</v>
      </c>
      <c r="D104" s="96">
        <v>0</v>
      </c>
      <c r="E104" s="137"/>
      <c r="F104" s="137"/>
    </row>
    <row r="105" spans="1:8" x14ac:dyDescent="0.3">
      <c r="A105" s="107" t="s">
        <v>457</v>
      </c>
      <c r="B105" s="111" t="s">
        <v>393</v>
      </c>
      <c r="C105" s="96">
        <v>181517114</v>
      </c>
      <c r="D105" s="96">
        <v>0</v>
      </c>
      <c r="E105" s="137"/>
      <c r="F105" s="137"/>
    </row>
    <row r="106" spans="1:8" x14ac:dyDescent="0.3">
      <c r="A106" s="107" t="s">
        <v>458</v>
      </c>
      <c r="B106" s="111" t="s">
        <v>393</v>
      </c>
      <c r="C106" s="96">
        <v>13079408214</v>
      </c>
      <c r="D106" s="96">
        <v>0</v>
      </c>
      <c r="E106" s="137"/>
      <c r="F106" s="137"/>
    </row>
    <row r="107" spans="1:8" x14ac:dyDescent="0.3">
      <c r="A107" s="9"/>
      <c r="B107" s="135"/>
      <c r="C107" s="136"/>
      <c r="D107" s="137"/>
      <c r="E107" s="137"/>
      <c r="F107" s="137"/>
    </row>
    <row r="108" spans="1:8" x14ac:dyDescent="0.3">
      <c r="A108" s="12" t="s">
        <v>185</v>
      </c>
    </row>
    <row r="109" spans="1:8" x14ac:dyDescent="0.3">
      <c r="A109" s="9"/>
      <c r="B109" s="18"/>
      <c r="C109" s="162"/>
      <c r="D109" s="162"/>
      <c r="E109" s="163"/>
      <c r="F109" s="100"/>
    </row>
    <row r="110" spans="1:8" x14ac:dyDescent="0.3">
      <c r="A110" s="261" t="s">
        <v>318</v>
      </c>
      <c r="B110" s="262"/>
      <c r="C110" s="263"/>
      <c r="D110" s="175"/>
      <c r="E110" s="165"/>
      <c r="F110" s="170"/>
      <c r="G110" s="170"/>
      <c r="H110" s="1"/>
    </row>
    <row r="111" spans="1:8" x14ac:dyDescent="0.3">
      <c r="A111" s="264" t="s">
        <v>319</v>
      </c>
      <c r="B111" s="265" t="s">
        <v>320</v>
      </c>
      <c r="C111" s="265" t="s">
        <v>386</v>
      </c>
      <c r="D111" s="175"/>
      <c r="E111" s="165"/>
      <c r="F111" s="170"/>
      <c r="G111" s="170"/>
      <c r="H111" s="1"/>
    </row>
    <row r="112" spans="1:8" x14ac:dyDescent="0.3">
      <c r="A112" s="266" t="s">
        <v>321</v>
      </c>
      <c r="B112" s="266">
        <v>200000000</v>
      </c>
      <c r="C112" s="266">
        <v>1003000000</v>
      </c>
      <c r="D112" s="164"/>
      <c r="E112" s="165"/>
      <c r="F112" s="170"/>
      <c r="G112" s="170"/>
      <c r="H112" s="1"/>
    </row>
    <row r="113" spans="1:8" x14ac:dyDescent="0.3">
      <c r="A113" s="266" t="s">
        <v>322</v>
      </c>
      <c r="B113" s="266">
        <v>200000000</v>
      </c>
      <c r="C113" s="266">
        <v>900000000</v>
      </c>
      <c r="D113" s="164"/>
      <c r="E113" s="165"/>
      <c r="F113" s="170"/>
      <c r="G113" s="170"/>
      <c r="H113" s="1"/>
    </row>
    <row r="114" spans="1:8" x14ac:dyDescent="0.3">
      <c r="A114" s="11"/>
      <c r="F114" s="168"/>
      <c r="H114" s="1"/>
    </row>
    <row r="115" spans="1:8" x14ac:dyDescent="0.3">
      <c r="A115" s="9"/>
      <c r="B115" s="18"/>
      <c r="C115" s="18"/>
      <c r="D115" s="162"/>
      <c r="E115" s="175"/>
    </row>
    <row r="116" spans="1:8" x14ac:dyDescent="0.3">
      <c r="A116" s="12" t="s">
        <v>315</v>
      </c>
    </row>
    <row r="117" spans="1:8" x14ac:dyDescent="0.3">
      <c r="A117" s="11"/>
    </row>
    <row r="118" spans="1:8" ht="14.25" customHeight="1" x14ac:dyDescent="0.3">
      <c r="A118" s="280" t="s">
        <v>173</v>
      </c>
      <c r="B118" s="280" t="s">
        <v>397</v>
      </c>
      <c r="C118" s="280" t="s">
        <v>398</v>
      </c>
    </row>
    <row r="119" spans="1:8" ht="14.25" customHeight="1" x14ac:dyDescent="0.3">
      <c r="A119" s="266" t="s">
        <v>459</v>
      </c>
      <c r="B119" s="266">
        <v>100034900</v>
      </c>
      <c r="C119" s="266">
        <v>0</v>
      </c>
    </row>
    <row r="120" spans="1:8" ht="14.25" customHeight="1" x14ac:dyDescent="0.3">
      <c r="A120" s="266" t="s">
        <v>460</v>
      </c>
      <c r="B120" s="266">
        <v>21815181</v>
      </c>
      <c r="C120" s="266">
        <v>0</v>
      </c>
    </row>
    <row r="121" spans="1:8" ht="14.25" customHeight="1" x14ac:dyDescent="0.3">
      <c r="A121" s="266" t="s">
        <v>461</v>
      </c>
      <c r="B121" s="266">
        <v>240389041</v>
      </c>
      <c r="C121" s="266">
        <v>0</v>
      </c>
    </row>
    <row r="122" spans="1:8" ht="14.25" customHeight="1" x14ac:dyDescent="0.3">
      <c r="A122" s="266" t="s">
        <v>462</v>
      </c>
      <c r="B122" s="266">
        <v>745400520</v>
      </c>
      <c r="C122" s="266">
        <v>0</v>
      </c>
    </row>
    <row r="123" spans="1:8" ht="14.25" customHeight="1" x14ac:dyDescent="0.3">
      <c r="A123" s="266" t="s">
        <v>463</v>
      </c>
      <c r="B123" s="266">
        <v>726359000</v>
      </c>
      <c r="C123" s="266">
        <v>0</v>
      </c>
    </row>
    <row r="124" spans="1:8" x14ac:dyDescent="0.3">
      <c r="A124" s="161" t="s">
        <v>273</v>
      </c>
      <c r="B124" s="161">
        <f>SUM(B119:B123)</f>
        <v>1833998642</v>
      </c>
      <c r="C124" s="161">
        <f>SUM(C119:C123)</f>
        <v>0</v>
      </c>
      <c r="D124" s="100"/>
    </row>
    <row r="125" spans="1:8" x14ac:dyDescent="0.3">
      <c r="A125" s="11"/>
    </row>
    <row r="126" spans="1:8" x14ac:dyDescent="0.3">
      <c r="A126" s="12" t="s">
        <v>186</v>
      </c>
    </row>
    <row r="127" spans="1:8" ht="14.25" customHeight="1" x14ac:dyDescent="0.3">
      <c r="A127" s="11"/>
    </row>
    <row r="128" spans="1:8" ht="14.25" customHeight="1" x14ac:dyDescent="0.3">
      <c r="A128" s="280" t="s">
        <v>173</v>
      </c>
      <c r="B128" s="280" t="s">
        <v>397</v>
      </c>
      <c r="C128" s="280" t="s">
        <v>398</v>
      </c>
    </row>
    <row r="129" spans="1:8" ht="14.25" customHeight="1" x14ac:dyDescent="0.3">
      <c r="A129" s="266" t="s">
        <v>434</v>
      </c>
      <c r="B129" s="266">
        <v>60659091</v>
      </c>
      <c r="C129" s="266">
        <v>0</v>
      </c>
    </row>
    <row r="130" spans="1:8" ht="14.25" customHeight="1" x14ac:dyDescent="0.3">
      <c r="A130" s="266" t="s">
        <v>253</v>
      </c>
      <c r="B130" s="266">
        <v>83265909</v>
      </c>
      <c r="C130" s="266">
        <v>0</v>
      </c>
    </row>
    <row r="131" spans="1:8" ht="14.25" customHeight="1" x14ac:dyDescent="0.3">
      <c r="A131" s="266" t="s">
        <v>464</v>
      </c>
      <c r="B131" s="266">
        <v>74545455</v>
      </c>
      <c r="C131" s="266"/>
    </row>
    <row r="132" spans="1:8" ht="14.25" customHeight="1" x14ac:dyDescent="0.3">
      <c r="A132" s="266" t="s">
        <v>433</v>
      </c>
      <c r="B132" s="266">
        <v>28094162</v>
      </c>
      <c r="C132" s="266">
        <v>0</v>
      </c>
    </row>
    <row r="133" spans="1:8" x14ac:dyDescent="0.3">
      <c r="A133" s="161" t="s">
        <v>273</v>
      </c>
      <c r="B133" s="161">
        <f>SUM(B129:B132)</f>
        <v>246564617</v>
      </c>
      <c r="C133" s="161">
        <f>SUM(C129:C132)</f>
        <v>0</v>
      </c>
      <c r="D133" s="100"/>
    </row>
    <row r="134" spans="1:8" x14ac:dyDescent="0.3">
      <c r="A134" s="164"/>
      <c r="B134" s="164"/>
      <c r="C134" s="164"/>
      <c r="D134" s="100"/>
    </row>
    <row r="135" spans="1:8" x14ac:dyDescent="0.3">
      <c r="A135" s="12" t="s">
        <v>187</v>
      </c>
    </row>
    <row r="136" spans="1:8" x14ac:dyDescent="0.3">
      <c r="A136" s="11" t="s">
        <v>234</v>
      </c>
      <c r="G136" s="1"/>
      <c r="H136" s="1"/>
    </row>
    <row r="137" spans="1:8" x14ac:dyDescent="0.3">
      <c r="A137" s="11"/>
      <c r="G137" s="1"/>
      <c r="H137" s="1"/>
    </row>
    <row r="138" spans="1:8" x14ac:dyDescent="0.3">
      <c r="A138" s="12" t="s">
        <v>188</v>
      </c>
      <c r="G138" s="1"/>
      <c r="H138" s="1"/>
    </row>
    <row r="139" spans="1:8" x14ac:dyDescent="0.3">
      <c r="A139" s="11" t="s">
        <v>234</v>
      </c>
    </row>
    <row r="141" spans="1:8" x14ac:dyDescent="0.3">
      <c r="A141" s="12" t="s">
        <v>189</v>
      </c>
    </row>
    <row r="142" spans="1:8" x14ac:dyDescent="0.3">
      <c r="A142" s="12"/>
    </row>
    <row r="143" spans="1:8" x14ac:dyDescent="0.3">
      <c r="A143" s="280" t="s">
        <v>173</v>
      </c>
      <c r="B143" s="280" t="s">
        <v>397</v>
      </c>
      <c r="C143" s="280" t="s">
        <v>398</v>
      </c>
      <c r="D143" s="175"/>
      <c r="E143" s="165"/>
      <c r="F143" s="170"/>
      <c r="G143" s="170"/>
      <c r="H143" s="1"/>
    </row>
    <row r="144" spans="1:8" x14ac:dyDescent="0.3">
      <c r="A144" s="266" t="s">
        <v>465</v>
      </c>
      <c r="B144" s="266">
        <v>23573891</v>
      </c>
      <c r="C144" s="266">
        <v>0</v>
      </c>
      <c r="D144" s="164"/>
      <c r="E144" s="165"/>
      <c r="F144" s="170"/>
      <c r="G144" s="170"/>
      <c r="H144" s="1"/>
    </row>
    <row r="145" spans="1:8" x14ac:dyDescent="0.3">
      <c r="A145" s="266" t="s">
        <v>466</v>
      </c>
      <c r="B145" s="266">
        <v>130000</v>
      </c>
      <c r="C145" s="266">
        <v>0</v>
      </c>
      <c r="D145" s="164"/>
      <c r="E145" s="165"/>
      <c r="F145" s="170"/>
      <c r="G145" s="170"/>
      <c r="H145" s="1"/>
    </row>
    <row r="146" spans="1:8" s="281" customFormat="1" x14ac:dyDescent="0.3">
      <c r="A146" s="161" t="s">
        <v>273</v>
      </c>
      <c r="B146" s="161">
        <f>SUM(B144:B145)</f>
        <v>23703891</v>
      </c>
      <c r="C146" s="161">
        <f>SUM(C144:C145)</f>
        <v>0</v>
      </c>
      <c r="D146" s="164"/>
      <c r="E146" s="165"/>
      <c r="F146" s="170"/>
      <c r="G146" s="170"/>
    </row>
    <row r="147" spans="1:8" ht="24" customHeight="1" x14ac:dyDescent="0.3">
      <c r="A147" s="12"/>
    </row>
    <row r="148" spans="1:8" x14ac:dyDescent="0.3">
      <c r="A148" s="12" t="s">
        <v>417</v>
      </c>
    </row>
    <row r="149" spans="1:8" x14ac:dyDescent="0.3">
      <c r="A149" s="11" t="s">
        <v>234</v>
      </c>
    </row>
    <row r="151" spans="1:8" x14ac:dyDescent="0.3">
      <c r="A151" s="12" t="s">
        <v>190</v>
      </c>
    </row>
    <row r="152" spans="1:8" x14ac:dyDescent="0.3">
      <c r="A152" s="12"/>
    </row>
    <row r="153" spans="1:8" x14ac:dyDescent="0.3">
      <c r="A153" s="280" t="s">
        <v>173</v>
      </c>
      <c r="B153" s="280" t="s">
        <v>397</v>
      </c>
      <c r="C153" s="280" t="s">
        <v>398</v>
      </c>
    </row>
    <row r="154" spans="1:8" x14ac:dyDescent="0.3">
      <c r="A154" s="266" t="s">
        <v>469</v>
      </c>
      <c r="B154" s="266">
        <v>11783523</v>
      </c>
      <c r="C154" s="266">
        <v>0</v>
      </c>
    </row>
    <row r="155" spans="1:8" x14ac:dyDescent="0.3">
      <c r="A155" s="266" t="s">
        <v>470</v>
      </c>
      <c r="B155" s="266">
        <v>13712855406</v>
      </c>
      <c r="C155" s="266">
        <v>0</v>
      </c>
    </row>
    <row r="156" spans="1:8" x14ac:dyDescent="0.3">
      <c r="A156" s="161" t="s">
        <v>273</v>
      </c>
      <c r="B156" s="161">
        <f>SUM(B154:B155)</f>
        <v>13724638929</v>
      </c>
      <c r="C156" s="161">
        <f>SUM(C154:C155)</f>
        <v>0</v>
      </c>
    </row>
    <row r="157" spans="1:8" x14ac:dyDescent="0.3">
      <c r="A157" s="278"/>
      <c r="B157" s="279"/>
      <c r="C157" s="279"/>
    </row>
    <row r="158" spans="1:8" x14ac:dyDescent="0.3">
      <c r="A158" s="12" t="s">
        <v>418</v>
      </c>
    </row>
    <row r="159" spans="1:8" x14ac:dyDescent="0.3">
      <c r="A159" s="11" t="s">
        <v>234</v>
      </c>
      <c r="B159" s="279"/>
      <c r="C159" s="279"/>
    </row>
    <row r="160" spans="1:8" x14ac:dyDescent="0.3">
      <c r="A160" s="278"/>
      <c r="B160" s="279"/>
      <c r="C160" s="279"/>
    </row>
    <row r="161" spans="1:8" ht="14.25" customHeight="1" x14ac:dyDescent="0.3">
      <c r="A161" s="12" t="s">
        <v>191</v>
      </c>
    </row>
    <row r="162" spans="1:8" x14ac:dyDescent="0.3">
      <c r="A162" s="11" t="s">
        <v>234</v>
      </c>
    </row>
    <row r="163" spans="1:8" x14ac:dyDescent="0.3">
      <c r="A163" s="12"/>
    </row>
    <row r="164" spans="1:8" x14ac:dyDescent="0.3">
      <c r="A164" s="12" t="s">
        <v>192</v>
      </c>
    </row>
    <row r="165" spans="1:8" x14ac:dyDescent="0.3">
      <c r="A165" s="11" t="s">
        <v>234</v>
      </c>
    </row>
    <row r="166" spans="1:8" x14ac:dyDescent="0.3">
      <c r="A166" s="12"/>
    </row>
    <row r="167" spans="1:8" ht="16.5" customHeight="1" x14ac:dyDescent="0.3">
      <c r="A167" s="12" t="s">
        <v>193</v>
      </c>
    </row>
    <row r="168" spans="1:8" x14ac:dyDescent="0.3">
      <c r="A168" s="11" t="s">
        <v>234</v>
      </c>
    </row>
    <row r="169" spans="1:8" ht="13.2" customHeight="1" x14ac:dyDescent="0.3">
      <c r="A169" s="12"/>
    </row>
    <row r="170" spans="1:8" x14ac:dyDescent="0.3">
      <c r="A170" s="12" t="s">
        <v>194</v>
      </c>
    </row>
    <row r="171" spans="1:8" x14ac:dyDescent="0.3">
      <c r="A171" s="12"/>
    </row>
    <row r="172" spans="1:8" x14ac:dyDescent="0.3">
      <c r="A172" s="280" t="s">
        <v>173</v>
      </c>
      <c r="B172" s="280" t="s">
        <v>397</v>
      </c>
      <c r="C172" s="280" t="s">
        <v>398</v>
      </c>
      <c r="D172" s="175"/>
      <c r="E172" s="165"/>
      <c r="F172" s="170"/>
      <c r="G172" s="170"/>
      <c r="H172" s="1"/>
    </row>
    <row r="173" spans="1:8" x14ac:dyDescent="0.3">
      <c r="A173" s="266" t="s">
        <v>516</v>
      </c>
      <c r="B173" s="266">
        <v>265000</v>
      </c>
      <c r="C173" s="266">
        <v>0</v>
      </c>
      <c r="D173" s="164"/>
      <c r="E173" s="165"/>
      <c r="F173" s="170"/>
      <c r="G173" s="170"/>
      <c r="H173" s="1"/>
    </row>
    <row r="174" spans="1:8" x14ac:dyDescent="0.3">
      <c r="A174" s="266" t="s">
        <v>467</v>
      </c>
      <c r="B174" s="266">
        <v>4628250</v>
      </c>
      <c r="C174" s="266">
        <v>0</v>
      </c>
      <c r="D174" s="164"/>
      <c r="E174" s="165"/>
      <c r="F174" s="170"/>
      <c r="G174" s="170"/>
      <c r="H174" s="1"/>
    </row>
    <row r="175" spans="1:8" x14ac:dyDescent="0.3">
      <c r="A175" s="266" t="s">
        <v>468</v>
      </c>
      <c r="B175" s="266">
        <v>16516500</v>
      </c>
      <c r="C175" s="266">
        <v>0</v>
      </c>
      <c r="D175" s="164"/>
      <c r="E175" s="165"/>
      <c r="F175" s="170"/>
      <c r="G175" s="170"/>
      <c r="H175" s="1"/>
    </row>
    <row r="176" spans="1:8" s="281" customFormat="1" x14ac:dyDescent="0.3">
      <c r="A176" s="161" t="s">
        <v>273</v>
      </c>
      <c r="B176" s="161">
        <f>SUM(B173:B175)</f>
        <v>21409750</v>
      </c>
      <c r="C176" s="161">
        <f>SUM(C173:C175)</f>
        <v>0</v>
      </c>
      <c r="D176" s="164"/>
      <c r="E176" s="165"/>
      <c r="F176" s="170"/>
      <c r="G176" s="170"/>
    </row>
    <row r="177" spans="1:8" ht="15.75" customHeight="1" x14ac:dyDescent="0.3">
      <c r="A177" s="176"/>
      <c r="B177" s="177"/>
      <c r="C177" s="177"/>
    </row>
    <row r="178" spans="1:8" x14ac:dyDescent="0.3">
      <c r="A178" s="12" t="s">
        <v>195</v>
      </c>
    </row>
    <row r="179" spans="1:8" x14ac:dyDescent="0.3">
      <c r="A179" s="12"/>
    </row>
    <row r="180" spans="1:8" x14ac:dyDescent="0.3">
      <c r="A180" s="280" t="s">
        <v>173</v>
      </c>
      <c r="B180" s="280" t="s">
        <v>397</v>
      </c>
      <c r="C180" s="280" t="s">
        <v>398</v>
      </c>
      <c r="D180" s="175"/>
      <c r="E180" s="165"/>
      <c r="F180" s="170"/>
      <c r="G180" s="170"/>
      <c r="H180" s="1"/>
    </row>
    <row r="181" spans="1:8" x14ac:dyDescent="0.3">
      <c r="A181" s="266" t="s">
        <v>438</v>
      </c>
      <c r="B181" s="266">
        <v>1808385722.4561</v>
      </c>
      <c r="C181" s="266">
        <v>0</v>
      </c>
      <c r="D181" s="164"/>
      <c r="E181" s="165"/>
      <c r="F181" s="170"/>
      <c r="G181" s="170"/>
      <c r="H181" s="1"/>
    </row>
    <row r="182" spans="1:8" s="281" customFormat="1" x14ac:dyDescent="0.3">
      <c r="A182" s="161" t="s">
        <v>273</v>
      </c>
      <c r="B182" s="161">
        <f>SUM(B181:B181)</f>
        <v>1808385722.4561</v>
      </c>
      <c r="C182" s="161">
        <f>SUM(C181:C181)</f>
        <v>0</v>
      </c>
      <c r="D182" s="164"/>
      <c r="E182" s="165"/>
      <c r="F182" s="170"/>
      <c r="G182" s="170"/>
    </row>
    <row r="183" spans="1:8" s="281" customFormat="1" x14ac:dyDescent="0.3">
      <c r="A183" s="164"/>
      <c r="B183" s="164"/>
      <c r="C183" s="164"/>
      <c r="D183" s="164"/>
      <c r="E183" s="165"/>
      <c r="F183" s="170"/>
      <c r="G183" s="170"/>
    </row>
    <row r="184" spans="1:8" x14ac:dyDescent="0.3">
      <c r="A184" s="12" t="s">
        <v>196</v>
      </c>
    </row>
    <row r="185" spans="1:8" x14ac:dyDescent="0.3">
      <c r="A185" s="11" t="s">
        <v>234</v>
      </c>
    </row>
    <row r="187" spans="1:8" ht="19.95" customHeight="1" x14ac:dyDescent="0.3">
      <c r="A187" s="12" t="s">
        <v>197</v>
      </c>
    </row>
    <row r="188" spans="1:8" ht="19.95" customHeight="1" x14ac:dyDescent="0.3">
      <c r="A188" s="12"/>
    </row>
    <row r="189" spans="1:8" ht="24" x14ac:dyDescent="0.3">
      <c r="A189" s="112" t="s">
        <v>173</v>
      </c>
      <c r="B189" s="113" t="s">
        <v>198</v>
      </c>
      <c r="C189" s="112" t="s">
        <v>199</v>
      </c>
      <c r="D189" s="112" t="s">
        <v>200</v>
      </c>
      <c r="E189" s="112"/>
      <c r="F189" s="112"/>
      <c r="G189" s="167" t="s">
        <v>201</v>
      </c>
    </row>
    <row r="190" spans="1:8" ht="24.6" customHeight="1" x14ac:dyDescent="0.3">
      <c r="A190" s="114" t="s">
        <v>77</v>
      </c>
      <c r="B190" s="115">
        <v>2600000000</v>
      </c>
      <c r="C190" s="116"/>
      <c r="D190" s="117"/>
      <c r="E190" s="117"/>
      <c r="F190" s="117"/>
      <c r="G190" s="171">
        <f>SUM(B190:D190)</f>
        <v>2600000000</v>
      </c>
    </row>
    <row r="191" spans="1:8" ht="24.6" customHeight="1" x14ac:dyDescent="0.3">
      <c r="A191" s="118" t="s">
        <v>392</v>
      </c>
      <c r="B191" s="119"/>
      <c r="C191" s="116">
        <f>618582400+435986000</f>
        <v>1054568400</v>
      </c>
      <c r="D191" s="117"/>
      <c r="E191" s="117"/>
      <c r="F191" s="117"/>
      <c r="G191" s="171">
        <f>SUM(B191:D191)</f>
        <v>1054568400</v>
      </c>
    </row>
    <row r="192" spans="1:8" x14ac:dyDescent="0.3">
      <c r="A192" s="118" t="s">
        <v>202</v>
      </c>
      <c r="B192" s="117"/>
      <c r="C192" s="116"/>
      <c r="D192" s="117"/>
      <c r="E192" s="117"/>
      <c r="F192" s="117"/>
      <c r="G192" s="171">
        <v>0</v>
      </c>
    </row>
    <row r="193" spans="1:9" ht="24.6" customHeight="1" x14ac:dyDescent="0.3">
      <c r="A193" s="114" t="s">
        <v>203</v>
      </c>
      <c r="B193" s="115"/>
      <c r="C193" s="116"/>
      <c r="D193" s="116"/>
      <c r="E193" s="116"/>
      <c r="F193" s="116"/>
      <c r="G193" s="171">
        <f>SUM(B193:D193)</f>
        <v>0</v>
      </c>
    </row>
    <row r="194" spans="1:9" ht="24.6" customHeight="1" x14ac:dyDescent="0.3">
      <c r="A194" s="118" t="s">
        <v>204</v>
      </c>
      <c r="B194" s="115"/>
      <c r="C194" s="120"/>
      <c r="D194" s="117"/>
      <c r="E194" s="117"/>
      <c r="F194" s="117"/>
      <c r="G194" s="171">
        <f>SUM(B194:D194)</f>
        <v>0</v>
      </c>
    </row>
    <row r="195" spans="1:9" ht="18" customHeight="1" x14ac:dyDescent="0.3">
      <c r="A195" s="118" t="s">
        <v>205</v>
      </c>
      <c r="B195" s="120"/>
      <c r="C195" s="115"/>
      <c r="D195" s="120">
        <f>-PATRIMONIO!K13</f>
        <v>257053635</v>
      </c>
      <c r="E195" s="120"/>
      <c r="F195" s="120"/>
      <c r="G195" s="171">
        <f>+B195+C195-D195</f>
        <v>-257053635</v>
      </c>
    </row>
    <row r="196" spans="1:9" x14ac:dyDescent="0.3">
      <c r="A196" s="114" t="s">
        <v>206</v>
      </c>
      <c r="B196" s="119"/>
      <c r="C196" s="119"/>
      <c r="D196" s="117"/>
      <c r="E196" s="117"/>
      <c r="F196" s="117"/>
      <c r="G196" s="171">
        <f>+B196+C196-D196</f>
        <v>0</v>
      </c>
    </row>
    <row r="197" spans="1:9" x14ac:dyDescent="0.3">
      <c r="A197" s="114" t="s">
        <v>391</v>
      </c>
      <c r="B197" s="117"/>
      <c r="C197" s="115">
        <v>103000000</v>
      </c>
      <c r="D197" s="117"/>
      <c r="E197" s="117"/>
      <c r="F197" s="117"/>
      <c r="G197" s="171">
        <f>+B197+C197-D197</f>
        <v>103000000</v>
      </c>
    </row>
    <row r="198" spans="1:9" x14ac:dyDescent="0.3">
      <c r="A198" s="190" t="s">
        <v>207</v>
      </c>
      <c r="B198" s="121">
        <f>SUM(B190:B197)</f>
        <v>2600000000</v>
      </c>
      <c r="C198" s="121">
        <f>SUM(C190:C197)</f>
        <v>1157568400</v>
      </c>
      <c r="D198" s="121">
        <f>SUM(D190:D197)</f>
        <v>257053635</v>
      </c>
      <c r="E198" s="121"/>
      <c r="F198" s="121"/>
      <c r="G198" s="172">
        <f>SUM(G190:G197)</f>
        <v>3500514765</v>
      </c>
      <c r="I198" s="138"/>
    </row>
    <row r="199" spans="1:9" x14ac:dyDescent="0.3">
      <c r="A199" s="90"/>
      <c r="B199" s="91"/>
      <c r="C199" s="91"/>
      <c r="D199" s="91"/>
      <c r="E199" s="91"/>
      <c r="F199" s="91"/>
      <c r="G199" s="173"/>
    </row>
    <row r="200" spans="1:9" x14ac:dyDescent="0.3">
      <c r="A200" s="12" t="s">
        <v>208</v>
      </c>
    </row>
    <row r="201" spans="1:9" x14ac:dyDescent="0.3">
      <c r="A201" s="11" t="s">
        <v>234</v>
      </c>
    </row>
    <row r="202" spans="1:9" x14ac:dyDescent="0.3">
      <c r="A202" s="12"/>
    </row>
    <row r="203" spans="1:9" x14ac:dyDescent="0.3">
      <c r="A203" s="12" t="s">
        <v>209</v>
      </c>
    </row>
    <row r="204" spans="1:9" x14ac:dyDescent="0.3">
      <c r="A204" s="13"/>
    </row>
    <row r="205" spans="1:9" x14ac:dyDescent="0.3">
      <c r="A205" s="12" t="s">
        <v>210</v>
      </c>
      <c r="F205" s="138"/>
    </row>
    <row r="206" spans="1:9" x14ac:dyDescent="0.3">
      <c r="A206" s="200" t="s">
        <v>268</v>
      </c>
      <c r="B206" s="130" t="s">
        <v>277</v>
      </c>
      <c r="C206" s="130" t="s">
        <v>278</v>
      </c>
    </row>
    <row r="207" spans="1:9" x14ac:dyDescent="0.3">
      <c r="A207" s="129" t="s">
        <v>471</v>
      </c>
      <c r="B207" s="134">
        <v>53109439</v>
      </c>
      <c r="C207" s="134">
        <v>0</v>
      </c>
    </row>
    <row r="208" spans="1:9" x14ac:dyDescent="0.3">
      <c r="A208" s="129" t="s">
        <v>472</v>
      </c>
      <c r="B208" s="134">
        <v>3303817</v>
      </c>
      <c r="C208" s="134"/>
    </row>
    <row r="209" spans="1:6" x14ac:dyDescent="0.3">
      <c r="A209" s="129" t="s">
        <v>473</v>
      </c>
      <c r="B209" s="134">
        <v>54274144</v>
      </c>
      <c r="C209" s="134">
        <v>0</v>
      </c>
    </row>
    <row r="210" spans="1:6" x14ac:dyDescent="0.3">
      <c r="A210" s="129" t="s">
        <v>435</v>
      </c>
      <c r="B210" s="134">
        <v>33569014</v>
      </c>
      <c r="C210" s="134">
        <v>0</v>
      </c>
    </row>
    <row r="211" spans="1:6" x14ac:dyDescent="0.3">
      <c r="A211" s="125" t="s">
        <v>273</v>
      </c>
      <c r="B211" s="178">
        <f>SUM(B207:B210)</f>
        <v>144256414</v>
      </c>
      <c r="C211" s="178">
        <f>SUM(C207:C210)</f>
        <v>0</v>
      </c>
      <c r="D211" s="138"/>
      <c r="E211" s="138"/>
      <c r="F211" s="138"/>
    </row>
    <row r="212" spans="1:6" x14ac:dyDescent="0.3">
      <c r="A212" s="13"/>
      <c r="E212" s="138"/>
    </row>
    <row r="213" spans="1:6" x14ac:dyDescent="0.3">
      <c r="A213" s="12" t="s">
        <v>211</v>
      </c>
    </row>
    <row r="214" spans="1:6" x14ac:dyDescent="0.3">
      <c r="A214" s="291" t="s">
        <v>406</v>
      </c>
    </row>
    <row r="215" spans="1:6" x14ac:dyDescent="0.3">
      <c r="A215" s="383" t="s">
        <v>407</v>
      </c>
      <c r="B215" s="383"/>
      <c r="C215" s="92"/>
      <c r="D215" s="100"/>
      <c r="E215" s="100"/>
      <c r="F215" s="100"/>
    </row>
    <row r="216" spans="1:6" ht="27.6" x14ac:dyDescent="0.3">
      <c r="A216" s="382" t="s">
        <v>268</v>
      </c>
      <c r="B216" s="286" t="s">
        <v>401</v>
      </c>
      <c r="C216" s="286" t="s">
        <v>404</v>
      </c>
    </row>
    <row r="217" spans="1:6" x14ac:dyDescent="0.3">
      <c r="A217" s="382"/>
      <c r="B217" s="286" t="s">
        <v>402</v>
      </c>
      <c r="C217" s="287" t="s">
        <v>405</v>
      </c>
    </row>
    <row r="218" spans="1:6" x14ac:dyDescent="0.3">
      <c r="A218" s="288" t="s">
        <v>474</v>
      </c>
      <c r="B218" s="289">
        <v>840000</v>
      </c>
      <c r="C218" s="289">
        <v>0</v>
      </c>
      <c r="D218" s="100"/>
      <c r="E218" s="100"/>
    </row>
    <row r="219" spans="1:6" x14ac:dyDescent="0.3">
      <c r="A219" s="286" t="s">
        <v>403</v>
      </c>
      <c r="B219" s="290">
        <f>SUM(B218:B218)</f>
        <v>840000</v>
      </c>
      <c r="C219" s="290">
        <f>SUM(C218:C218)</f>
        <v>0</v>
      </c>
    </row>
    <row r="220" spans="1:6" x14ac:dyDescent="0.3">
      <c r="A220" s="292"/>
      <c r="B220" s="293"/>
      <c r="C220" s="293"/>
    </row>
    <row r="221" spans="1:6" x14ac:dyDescent="0.3">
      <c r="A221" s="291" t="s">
        <v>408</v>
      </c>
      <c r="B221" s="293"/>
      <c r="C221" s="293"/>
    </row>
    <row r="222" spans="1:6" x14ac:dyDescent="0.3">
      <c r="A222" s="383" t="s">
        <v>407</v>
      </c>
      <c r="B222" s="383"/>
      <c r="C222" s="285"/>
    </row>
    <row r="223" spans="1:6" ht="27.6" x14ac:dyDescent="0.3">
      <c r="A223" s="382" t="s">
        <v>268</v>
      </c>
      <c r="B223" s="286" t="s">
        <v>401</v>
      </c>
      <c r="C223" s="286" t="s">
        <v>404</v>
      </c>
    </row>
    <row r="224" spans="1:6" ht="13.5" customHeight="1" x14ac:dyDescent="0.3">
      <c r="A224" s="382"/>
      <c r="B224" s="286" t="s">
        <v>402</v>
      </c>
      <c r="C224" s="287" t="s">
        <v>405</v>
      </c>
      <c r="D224" s="138"/>
      <c r="E224" s="138"/>
      <c r="F224" s="138"/>
    </row>
    <row r="225" spans="1:3" x14ac:dyDescent="0.3">
      <c r="A225" s="288" t="s">
        <v>475</v>
      </c>
      <c r="B225" s="289">
        <v>1032273</v>
      </c>
      <c r="C225" s="289">
        <v>0</v>
      </c>
    </row>
    <row r="226" spans="1:3" ht="11.4" customHeight="1" x14ac:dyDescent="0.3">
      <c r="A226" s="288" t="s">
        <v>476</v>
      </c>
      <c r="B226" s="289">
        <v>-5568782</v>
      </c>
      <c r="C226" s="289">
        <v>0</v>
      </c>
    </row>
    <row r="227" spans="1:3" x14ac:dyDescent="0.3">
      <c r="A227" s="288" t="s">
        <v>477</v>
      </c>
      <c r="B227" s="289">
        <v>52650000</v>
      </c>
      <c r="C227" s="289"/>
    </row>
    <row r="228" spans="1:3" x14ac:dyDescent="0.3">
      <c r="A228" s="288" t="s">
        <v>443</v>
      </c>
      <c r="B228" s="289">
        <v>11500000</v>
      </c>
      <c r="C228" s="289"/>
    </row>
    <row r="229" spans="1:3" x14ac:dyDescent="0.3">
      <c r="A229" s="288" t="s">
        <v>478</v>
      </c>
      <c r="B229" s="289">
        <v>8687250</v>
      </c>
      <c r="C229" s="289"/>
    </row>
    <row r="230" spans="1:3" x14ac:dyDescent="0.3">
      <c r="A230" s="288" t="s">
        <v>479</v>
      </c>
      <c r="B230" s="289">
        <v>220708585</v>
      </c>
      <c r="C230" s="289"/>
    </row>
    <row r="231" spans="1:3" x14ac:dyDescent="0.3">
      <c r="A231" s="288" t="s">
        <v>480</v>
      </c>
      <c r="B231" s="289">
        <v>4909091</v>
      </c>
      <c r="C231" s="289"/>
    </row>
    <row r="232" spans="1:3" x14ac:dyDescent="0.3">
      <c r="A232" s="288" t="s">
        <v>481</v>
      </c>
      <c r="B232" s="289">
        <v>1489183</v>
      </c>
      <c r="C232" s="289"/>
    </row>
    <row r="233" spans="1:3" x14ac:dyDescent="0.3">
      <c r="A233" s="288" t="s">
        <v>482</v>
      </c>
      <c r="B233" s="289">
        <v>2058455</v>
      </c>
      <c r="C233" s="289"/>
    </row>
    <row r="234" spans="1:3" x14ac:dyDescent="0.3">
      <c r="A234" s="288" t="s">
        <v>426</v>
      </c>
      <c r="B234" s="289">
        <v>1381588</v>
      </c>
      <c r="C234" s="289"/>
    </row>
    <row r="235" spans="1:3" x14ac:dyDescent="0.3">
      <c r="A235" s="288" t="s">
        <v>483</v>
      </c>
      <c r="B235" s="289">
        <v>2297273</v>
      </c>
      <c r="C235" s="289"/>
    </row>
    <row r="236" spans="1:3" x14ac:dyDescent="0.3">
      <c r="A236" s="288" t="s">
        <v>484</v>
      </c>
      <c r="B236" s="289">
        <v>15004909</v>
      </c>
      <c r="C236" s="289"/>
    </row>
    <row r="237" spans="1:3" ht="11.4" customHeight="1" x14ac:dyDescent="0.3">
      <c r="A237" s="288" t="s">
        <v>485</v>
      </c>
      <c r="B237" s="289">
        <v>27723900</v>
      </c>
      <c r="C237" s="289">
        <v>0</v>
      </c>
    </row>
    <row r="238" spans="1:3" x14ac:dyDescent="0.3">
      <c r="A238" s="288" t="s">
        <v>486</v>
      </c>
      <c r="B238" s="289">
        <v>2421047</v>
      </c>
      <c r="C238" s="289">
        <v>0</v>
      </c>
    </row>
    <row r="239" spans="1:3" x14ac:dyDescent="0.3">
      <c r="A239" s="288" t="s">
        <v>487</v>
      </c>
      <c r="B239" s="289">
        <v>3549985</v>
      </c>
      <c r="C239" s="289">
        <v>0</v>
      </c>
    </row>
    <row r="240" spans="1:3" x14ac:dyDescent="0.3">
      <c r="A240" s="288" t="s">
        <v>488</v>
      </c>
      <c r="B240" s="289">
        <v>7273</v>
      </c>
      <c r="C240" s="289">
        <v>0</v>
      </c>
    </row>
    <row r="241" spans="1:8" x14ac:dyDescent="0.3">
      <c r="A241" s="288" t="s">
        <v>489</v>
      </c>
      <c r="B241" s="289">
        <v>10032727</v>
      </c>
      <c r="C241" s="289">
        <v>0</v>
      </c>
    </row>
    <row r="242" spans="1:8" x14ac:dyDescent="0.3">
      <c r="A242" s="288" t="s">
        <v>490</v>
      </c>
      <c r="B242" s="289">
        <v>9580778</v>
      </c>
      <c r="C242" s="289">
        <v>0</v>
      </c>
    </row>
    <row r="243" spans="1:8" x14ac:dyDescent="0.3">
      <c r="A243" s="288" t="s">
        <v>431</v>
      </c>
      <c r="B243" s="289">
        <v>3098727</v>
      </c>
      <c r="C243" s="289">
        <v>0</v>
      </c>
    </row>
    <row r="244" spans="1:8" x14ac:dyDescent="0.3">
      <c r="A244" s="288" t="s">
        <v>491</v>
      </c>
      <c r="B244" s="289">
        <v>4312329</v>
      </c>
      <c r="C244" s="289">
        <v>0</v>
      </c>
    </row>
    <row r="245" spans="1:8" x14ac:dyDescent="0.3">
      <c r="A245" s="288" t="s">
        <v>492</v>
      </c>
      <c r="B245" s="289">
        <v>4486746</v>
      </c>
      <c r="C245" s="289">
        <v>0</v>
      </c>
    </row>
    <row r="246" spans="1:8" x14ac:dyDescent="0.3">
      <c r="A246" s="288" t="s">
        <v>493</v>
      </c>
      <c r="B246" s="289">
        <v>2145453</v>
      </c>
      <c r="C246" s="289">
        <v>0</v>
      </c>
    </row>
    <row r="247" spans="1:8" x14ac:dyDescent="0.3">
      <c r="A247" s="288" t="s">
        <v>494</v>
      </c>
      <c r="B247" s="289">
        <v>309091</v>
      </c>
      <c r="C247" s="289">
        <v>0</v>
      </c>
    </row>
    <row r="248" spans="1:8" x14ac:dyDescent="0.3">
      <c r="A248" s="288" t="s">
        <v>495</v>
      </c>
      <c r="B248" s="289">
        <v>11500000</v>
      </c>
      <c r="C248" s="289">
        <v>0</v>
      </c>
    </row>
    <row r="249" spans="1:8" x14ac:dyDescent="0.3">
      <c r="A249" s="286" t="s">
        <v>403</v>
      </c>
      <c r="B249" s="290">
        <f>SUM(B225:B248)</f>
        <v>395317881</v>
      </c>
      <c r="C249" s="290">
        <f>SUM(C225:C248)</f>
        <v>0</v>
      </c>
    </row>
    <row r="250" spans="1:8" x14ac:dyDescent="0.3">
      <c r="A250" s="12"/>
    </row>
    <row r="251" spans="1:8" ht="15" customHeight="1" x14ac:dyDescent="0.3">
      <c r="A251" s="384" t="s">
        <v>212</v>
      </c>
      <c r="B251" s="384"/>
      <c r="C251" s="384"/>
      <c r="D251" s="384"/>
      <c r="E251" s="384"/>
    </row>
    <row r="252" spans="1:8" x14ac:dyDescent="0.3">
      <c r="A252" s="11" t="s">
        <v>234</v>
      </c>
    </row>
    <row r="253" spans="1:8" x14ac:dyDescent="0.3">
      <c r="A253" s="12"/>
    </row>
    <row r="254" spans="1:8" ht="16.5" customHeight="1" x14ac:dyDescent="0.3">
      <c r="A254" s="12" t="s">
        <v>419</v>
      </c>
    </row>
    <row r="255" spans="1:8" x14ac:dyDescent="0.3">
      <c r="A255" s="280" t="s">
        <v>173</v>
      </c>
      <c r="B255" s="280" t="s">
        <v>397</v>
      </c>
      <c r="C255" s="280" t="s">
        <v>398</v>
      </c>
      <c r="D255" s="175"/>
      <c r="E255" s="165"/>
      <c r="F255" s="170"/>
      <c r="G255" s="170"/>
      <c r="H255" s="1"/>
    </row>
    <row r="256" spans="1:8" x14ac:dyDescent="0.3">
      <c r="A256" s="266" t="s">
        <v>436</v>
      </c>
      <c r="B256" s="266">
        <v>5152168</v>
      </c>
      <c r="C256" s="266">
        <v>0</v>
      </c>
      <c r="D256" s="164"/>
      <c r="E256" s="165"/>
      <c r="F256" s="170"/>
      <c r="G256" s="170"/>
      <c r="H256" s="1"/>
    </row>
    <row r="257" spans="1:7" s="281" customFormat="1" x14ac:dyDescent="0.3">
      <c r="A257" s="161" t="s">
        <v>273</v>
      </c>
      <c r="B257" s="161">
        <f>SUM(B256)</f>
        <v>5152168</v>
      </c>
      <c r="C257" s="161">
        <f>SUM(C256)</f>
        <v>0</v>
      </c>
      <c r="D257" s="164"/>
      <c r="E257" s="165"/>
      <c r="F257" s="170"/>
      <c r="G257" s="170"/>
    </row>
    <row r="258" spans="1:7" x14ac:dyDescent="0.3">
      <c r="A258" s="11"/>
    </row>
    <row r="259" spans="1:7" x14ac:dyDescent="0.3">
      <c r="A259" s="12" t="s">
        <v>420</v>
      </c>
    </row>
    <row r="260" spans="1:7" x14ac:dyDescent="0.3">
      <c r="A260" s="11" t="s">
        <v>234</v>
      </c>
    </row>
    <row r="261" spans="1:7" x14ac:dyDescent="0.3">
      <c r="A261" s="11"/>
    </row>
    <row r="262" spans="1:7" x14ac:dyDescent="0.3">
      <c r="A262" s="12" t="s">
        <v>305</v>
      </c>
    </row>
    <row r="263" spans="1:7" x14ac:dyDescent="0.3">
      <c r="A263" s="12"/>
    </row>
    <row r="264" spans="1:7" x14ac:dyDescent="0.3">
      <c r="A264" s="12" t="s">
        <v>213</v>
      </c>
    </row>
    <row r="265" spans="1:7" x14ac:dyDescent="0.3">
      <c r="A265" s="11" t="s">
        <v>234</v>
      </c>
    </row>
    <row r="267" spans="1:7" x14ac:dyDescent="0.3">
      <c r="A267" s="12" t="s">
        <v>214</v>
      </c>
    </row>
    <row r="268" spans="1:7" x14ac:dyDescent="0.3">
      <c r="A268" s="11" t="s">
        <v>234</v>
      </c>
    </row>
    <row r="269" spans="1:7" ht="10.199999999999999" customHeight="1" x14ac:dyDescent="0.3"/>
    <row r="270" spans="1:7" x14ac:dyDescent="0.3">
      <c r="A270" s="12" t="s">
        <v>421</v>
      </c>
      <c r="B270" s="297"/>
    </row>
    <row r="271" spans="1:7" x14ac:dyDescent="0.3">
      <c r="A271" s="297" t="s">
        <v>422</v>
      </c>
      <c r="B271" s="297"/>
    </row>
    <row r="272" spans="1:7" x14ac:dyDescent="0.3">
      <c r="A272" s="297"/>
      <c r="B272" s="297"/>
    </row>
    <row r="273" spans="1:6" ht="14.4" customHeight="1" x14ac:dyDescent="0.3">
      <c r="A273" s="385" t="s">
        <v>399</v>
      </c>
      <c r="B273" s="386"/>
    </row>
    <row r="274" spans="1:6" ht="14.4" customHeight="1" x14ac:dyDescent="0.3">
      <c r="A274" s="364" t="s">
        <v>409</v>
      </c>
      <c r="B274" s="365"/>
    </row>
    <row r="275" spans="1:6" ht="14.4" customHeight="1" x14ac:dyDescent="0.3">
      <c r="A275" s="364" t="s">
        <v>410</v>
      </c>
      <c r="B275" s="365"/>
    </row>
    <row r="276" spans="1:6" ht="14.4" customHeight="1" x14ac:dyDescent="0.3">
      <c r="A276" s="364" t="s">
        <v>400</v>
      </c>
      <c r="B276" s="365"/>
    </row>
    <row r="277" spans="1:6" ht="14.4" customHeight="1" x14ac:dyDescent="0.3">
      <c r="A277" s="364" t="s">
        <v>411</v>
      </c>
      <c r="B277" s="365"/>
    </row>
    <row r="278" spans="1:6" ht="14.4" customHeight="1" x14ac:dyDescent="0.3">
      <c r="A278" s="364" t="s">
        <v>412</v>
      </c>
      <c r="B278" s="365"/>
    </row>
    <row r="279" spans="1:6" ht="14.4" customHeight="1" x14ac:dyDescent="0.3">
      <c r="A279" s="364" t="s">
        <v>413</v>
      </c>
      <c r="B279" s="365"/>
    </row>
    <row r="280" spans="1:6" ht="14.4" customHeight="1" x14ac:dyDescent="0.3">
      <c r="A280" s="364" t="s">
        <v>414</v>
      </c>
      <c r="B280" s="365"/>
    </row>
    <row r="281" spans="1:6" ht="14.4" customHeight="1" x14ac:dyDescent="0.3">
      <c r="A281" s="364" t="s">
        <v>415</v>
      </c>
      <c r="B281" s="365"/>
    </row>
    <row r="282" spans="1:6" ht="14.4" customHeight="1" x14ac:dyDescent="0.3">
      <c r="A282" s="364" t="s">
        <v>416</v>
      </c>
      <c r="B282" s="365"/>
    </row>
    <row r="283" spans="1:6" ht="14.4" customHeight="1" x14ac:dyDescent="0.3">
      <c r="A283" s="12"/>
    </row>
    <row r="284" spans="1:6" x14ac:dyDescent="0.3">
      <c r="A284" s="14" t="s">
        <v>310</v>
      </c>
    </row>
    <row r="285" spans="1:6" ht="15.75" customHeight="1" x14ac:dyDescent="0.3">
      <c r="A285" s="367" t="s">
        <v>215</v>
      </c>
      <c r="B285" s="367"/>
      <c r="C285" s="367"/>
      <c r="D285" s="367"/>
      <c r="E285" s="367"/>
      <c r="F285" s="141"/>
    </row>
    <row r="286" spans="1:6" x14ac:dyDescent="0.3">
      <c r="A286" s="10"/>
    </row>
    <row r="287" spans="1:6" ht="14.4" customHeight="1" x14ac:dyDescent="0.3">
      <c r="A287" s="14" t="s">
        <v>309</v>
      </c>
    </row>
    <row r="288" spans="1:6" ht="15" customHeight="1" x14ac:dyDescent="0.3">
      <c r="A288" s="366" t="s">
        <v>216</v>
      </c>
      <c r="B288" s="366"/>
      <c r="C288" s="366"/>
      <c r="D288" s="366"/>
      <c r="E288" s="366"/>
      <c r="F288" s="94"/>
    </row>
    <row r="289" spans="1:8" x14ac:dyDescent="0.3">
      <c r="A289" s="294"/>
      <c r="B289" s="294"/>
      <c r="C289" s="294"/>
      <c r="D289" s="294"/>
      <c r="E289" s="94"/>
      <c r="F289" s="94"/>
    </row>
    <row r="290" spans="1:8" x14ac:dyDescent="0.3">
      <c r="A290" s="14" t="s">
        <v>308</v>
      </c>
    </row>
    <row r="291" spans="1:8" x14ac:dyDescent="0.3">
      <c r="A291" s="11" t="s">
        <v>234</v>
      </c>
    </row>
    <row r="292" spans="1:8" x14ac:dyDescent="0.3">
      <c r="A292" s="13"/>
    </row>
    <row r="293" spans="1:8" x14ac:dyDescent="0.3">
      <c r="A293" s="14" t="s">
        <v>307</v>
      </c>
    </row>
    <row r="294" spans="1:8" x14ac:dyDescent="0.3">
      <c r="A294" s="11" t="s">
        <v>234</v>
      </c>
    </row>
    <row r="295" spans="1:8" x14ac:dyDescent="0.3">
      <c r="A295" s="13"/>
    </row>
    <row r="296" spans="1:8" x14ac:dyDescent="0.3">
      <c r="A296" s="14" t="s">
        <v>306</v>
      </c>
    </row>
    <row r="297" spans="1:8" ht="15" customHeight="1" x14ac:dyDescent="0.3">
      <c r="A297" s="367" t="s">
        <v>496</v>
      </c>
      <c r="B297" s="367"/>
      <c r="C297" s="367"/>
      <c r="D297" s="367"/>
      <c r="E297" s="94"/>
      <c r="F297" s="94"/>
    </row>
    <row r="298" spans="1:8" x14ac:dyDescent="0.3">
      <c r="A298" s="15"/>
    </row>
    <row r="299" spans="1:8" x14ac:dyDescent="0.3">
      <c r="A299" s="8"/>
    </row>
    <row r="302" spans="1:8" x14ac:dyDescent="0.3">
      <c r="G302" s="305"/>
      <c r="H302" s="305"/>
    </row>
    <row r="303" spans="1:8" x14ac:dyDescent="0.3">
      <c r="G303" s="305"/>
      <c r="H303" s="305"/>
    </row>
    <row r="304" spans="1:8" x14ac:dyDescent="0.3">
      <c r="G304" s="305"/>
      <c r="H304" s="305"/>
    </row>
    <row r="305" spans="7:8" x14ac:dyDescent="0.3">
      <c r="G305" s="305"/>
      <c r="H305" s="305"/>
    </row>
    <row r="306" spans="7:8" x14ac:dyDescent="0.3">
      <c r="G306" s="305"/>
      <c r="H306" s="305"/>
    </row>
  </sheetData>
  <mergeCells count="50">
    <mergeCell ref="A91:A92"/>
    <mergeCell ref="B91:B92"/>
    <mergeCell ref="A297:D297"/>
    <mergeCell ref="A62:B62"/>
    <mergeCell ref="A81:A82"/>
    <mergeCell ref="B81:B82"/>
    <mergeCell ref="C81:C82"/>
    <mergeCell ref="D81:D82"/>
    <mergeCell ref="A216:A217"/>
    <mergeCell ref="A223:A224"/>
    <mergeCell ref="A215:B215"/>
    <mergeCell ref="A222:B222"/>
    <mergeCell ref="A251:E251"/>
    <mergeCell ref="A273:B273"/>
    <mergeCell ref="A274:B274"/>
    <mergeCell ref="A275:B275"/>
    <mergeCell ref="A54:G54"/>
    <mergeCell ref="E81:E82"/>
    <mergeCell ref="H6:M6"/>
    <mergeCell ref="A22:D22"/>
    <mergeCell ref="A20:D20"/>
    <mergeCell ref="A10:D10"/>
    <mergeCell ref="A18:D18"/>
    <mergeCell ref="A8:B8"/>
    <mergeCell ref="A6:D6"/>
    <mergeCell ref="A48:D48"/>
    <mergeCell ref="A19:D19"/>
    <mergeCell ref="A34:D34"/>
    <mergeCell ref="A37:D37"/>
    <mergeCell ref="A28:D28"/>
    <mergeCell ref="A23:D23"/>
    <mergeCell ref="A12:D14"/>
    <mergeCell ref="A1:G2"/>
    <mergeCell ref="A3:G3"/>
    <mergeCell ref="A5:B5"/>
    <mergeCell ref="A49:D49"/>
    <mergeCell ref="A43:D43"/>
    <mergeCell ref="A46:D46"/>
    <mergeCell ref="A31:D31"/>
    <mergeCell ref="A26:D26"/>
    <mergeCell ref="A40:D40"/>
    <mergeCell ref="A276:B276"/>
    <mergeCell ref="A277:B277"/>
    <mergeCell ref="A288:E288"/>
    <mergeCell ref="A285:E285"/>
    <mergeCell ref="A278:B278"/>
    <mergeCell ref="A279:B279"/>
    <mergeCell ref="A280:B280"/>
    <mergeCell ref="A281:B281"/>
    <mergeCell ref="A282:B282"/>
  </mergeCells>
  <pageMargins left="0.23622047244094491" right="0.23622047244094491" top="0.74803149606299213" bottom="0.74803149606299213" header="0.31496062992125984" footer="0.31496062992125984"/>
  <pageSetup paperSize="9" scale="60" fitToWidth="0" orientation="portrait" r:id="rId1"/>
  <rowBreaks count="4" manualBreakCount="4">
    <brk id="50" max="16383" man="1"/>
    <brk id="150" max="16383" man="1"/>
    <brk id="212" max="16383" man="1"/>
    <brk id="261" max="16383" man="1"/>
  </rowBreaks>
  <colBreaks count="1" manualBreakCount="1">
    <brk id="7" max="1048575" man="1"/>
  </colBreaks>
  <legacyDrawing r:id="rId2"/>
</worksheet>
</file>

<file path=_xmlsignatures/_rels/origin.sigs.rels><?xml version="1.0" encoding="UTF-8" standalone="yes"?>
<Relationships xmlns="http://schemas.openxmlformats.org/package/2006/relationships"><Relationship Id="rId8" Type="http://schemas.openxmlformats.org/package/2006/relationships/digital-signature/signature" Target="sig9.xml"/><Relationship Id="rId13" Type="http://schemas.openxmlformats.org/package/2006/relationships/digital-signature/signature" Target="sig7.xml"/><Relationship Id="rId18" Type="http://schemas.openxmlformats.org/package/2006/relationships/digital-signature/signature" Target="sig18.xml"/><Relationship Id="rId3" Type="http://schemas.openxmlformats.org/package/2006/relationships/digital-signature/signature" Target="sig3.xml"/><Relationship Id="rId21" Type="http://schemas.openxmlformats.org/package/2006/relationships/digital-signature/signature" Target="sig21.xml"/><Relationship Id="rId7" Type="http://schemas.openxmlformats.org/package/2006/relationships/digital-signature/signature" Target="sig8.xml"/><Relationship Id="rId12" Type="http://schemas.openxmlformats.org/package/2006/relationships/digital-signature/signature" Target="sig13.xml"/><Relationship Id="rId17" Type="http://schemas.openxmlformats.org/package/2006/relationships/digital-signature/signature" Target="sig17.xml"/><Relationship Id="rId25" Type="http://schemas.openxmlformats.org/package/2006/relationships/digital-signature/signature" Target="sig25.xml"/><Relationship Id="rId2" Type="http://schemas.openxmlformats.org/package/2006/relationships/digital-signature/signature" Target="sig2.xml"/><Relationship Id="rId16" Type="http://schemas.openxmlformats.org/package/2006/relationships/digital-signature/signature" Target="sig16.xml"/><Relationship Id="rId20" Type="http://schemas.openxmlformats.org/package/2006/relationships/digital-signature/signature" Target="sig20.xml"/><Relationship Id="rId1" Type="http://schemas.openxmlformats.org/package/2006/relationships/digital-signature/signature" Target="sig1.xml"/><Relationship Id="rId6" Type="http://schemas.openxmlformats.org/package/2006/relationships/digital-signature/signature" Target="sig6.xml"/><Relationship Id="rId11" Type="http://schemas.openxmlformats.org/package/2006/relationships/digital-signature/signature" Target="sig12.xml"/><Relationship Id="rId24" Type="http://schemas.openxmlformats.org/package/2006/relationships/digital-signature/signature" Target="sig24.xml"/><Relationship Id="rId5" Type="http://schemas.openxmlformats.org/package/2006/relationships/digital-signature/signature" Target="sig5.xml"/><Relationship Id="rId15" Type="http://schemas.openxmlformats.org/package/2006/relationships/digital-signature/signature" Target="sig15.xml"/><Relationship Id="rId23" Type="http://schemas.openxmlformats.org/package/2006/relationships/digital-signature/signature" Target="sig23.xml"/><Relationship Id="rId10" Type="http://schemas.openxmlformats.org/package/2006/relationships/digital-signature/signature" Target="sig11.xml"/><Relationship Id="rId19" Type="http://schemas.openxmlformats.org/package/2006/relationships/digital-signature/signature" Target="sig19.xml"/><Relationship Id="rId4" Type="http://schemas.openxmlformats.org/package/2006/relationships/digital-signature/signature" Target="sig4.xml"/><Relationship Id="rId9" Type="http://schemas.openxmlformats.org/package/2006/relationships/digital-signature/signature" Target="sig10.xml"/><Relationship Id="rId14" Type="http://schemas.openxmlformats.org/package/2006/relationships/digital-signature/signature" Target="sig14.xml"/><Relationship Id="rId22" Type="http://schemas.openxmlformats.org/package/2006/relationships/digital-signature/signature" Target="sig22.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s1krWhgU+EWUwE+j7W3jwo8D1a2bps3HQanqY7fgHwA=</DigestValue>
    </Reference>
    <Reference Type="http://www.w3.org/2000/09/xmldsig#Object" URI="#idOfficeObject">
      <DigestMethod Algorithm="http://www.w3.org/2001/04/xmlenc#sha256"/>
      <DigestValue>yq7PpRoWdVfIY+DJWAyZf5IpeQ+iUcMPE5IepoNOB5w=</DigestValue>
    </Reference>
    <Reference Type="http://uri.etsi.org/01903#SignedProperties" URI="#idSignedProperties">
      <Transforms>
        <Transform Algorithm="http://www.w3.org/TR/2001/REC-xml-c14n-20010315"/>
      </Transforms>
      <DigestMethod Algorithm="http://www.w3.org/2001/04/xmlenc#sha256"/>
      <DigestValue>ZmRjrnwnv1yTxiDVc8si3WQAuCIP+cvoHRw7orBjzAg=</DigestValue>
    </Reference>
    <Reference Type="http://www.w3.org/2000/09/xmldsig#Object" URI="#idValidSigLnImg">
      <DigestMethod Algorithm="http://www.w3.org/2001/04/xmlenc#sha256"/>
      <DigestValue>6FVnshqGik4/ZwT0PLTRwuRRKQju60NVxQpngH5cTpw=</DigestValue>
    </Reference>
    <Reference Type="http://www.w3.org/2000/09/xmldsig#Object" URI="#idInvalidSigLnImg">
      <DigestMethod Algorithm="http://www.w3.org/2001/04/xmlenc#sha256"/>
      <DigestValue>WprnIWrZFWDysi0DHCNWTMq97SZgJZLLOQ+fd6QZSOY=</DigestValue>
    </Reference>
  </SignedInfo>
  <SignatureValue>cqggvsTQgyYjCxBGQymDnFMHCLJ4T9mf8fXkcynX1CbQPmTHyY2sAd/R+mIWSCn0wWnIGpFbsxN8
up/oefQXs7J5RT/dkWuabMh5X+nOdGTjeZSnHbqKlBnr2ZGQhD5ZLhVoU7u2p7n61ADS4I3p4bs5
fa1xsWUIS9Z9lnlzZl2pEAKVPdcmYLx3vRrU+WCt1C5XqkwPByV/wU2IlLbuGaY3kb87LPVq3iNQ
g08zoEREYYVNL7c+x1KeIHvXrRoJ2RPg6jDfintphOtdD6LS/+cewMN/QOJIt87nCvAIX647FE3a
cfUAn2ehThagSPp0dZwX0/YTgVsl0mbGQ/4S/g==</SignatureValue>
  <KeyInfo>
    <X509Data>
      <X509Certificate>MIIIeDCCBmCgAwIBAgIIbhmcfBKMY94wDQYJKoZIhvcNAQELBQAwWjEaMBgGA1UEAwwRQ0EtRE9DVU1FTlRBIFMuQS4xFjAUBgNVBAUTDVJVQzgwMDUwMTcyLTExFzAVBgNVBAoMDkRPQ1VNRU5UQSBTLkEuMQswCQYDVQQGEwJQWTAeFw0yMzA1MzExOTAzMDBaFw0yNTA1MzAxOTAzMDBaMIG1MSEwHwYDVQQDDBhHRVJBUkRPIFJBTU9OIFJVSVogR09ET1kxEjAQBgNVBAUTCUNJMTIyNzUwMzEWMBQGA1UEKgwNR0VSQVJETyBSQU1PTjETMBEGA1UEBAwKUlVJWiBHT0RPWTELMAkGA1UECwwCRjIxNTAzBgNVBAoMLENFUlRJRklDQURPIENVQUxJRklDQURPIERFIEZJUk1BIEVMRUNUUk9OSUNBMQswCQYDVQQGEwJQWTCCASIwDQYJKoZIhvcNAQEBBQADggEPADCCAQoCggEBALWPWfXya+1hvsMRO5XSG5DneX08haUxkGLephYICggzAGx9lCcVdSjX7tQjW46TQeOibMGVzp01mvg5IqXNwrZLp2QzfRJY9tu/n6ygf+fRzLUYzZAcLFTRbmwPRK9th10GCxn9Jbb+tp429u/kpzY4713T4c9NlzXgGQwF1QzVAp+CJH9eIjqGtVlzdHesMvrdgbur2NQlm06Sv9ZoiRb4lCSPy/A6meQYXDkfAwK6eNcn81ooqwyZ0GHGoYh6gKzGGkXJERUFjdmGo30oKrBAYmUPipwr+BFLLJpiu5RTdjPk9FpXEKio9mAV4AO5ZS5qk9IXEUr0Td7t3FLbIXkCAwEAAaOCA+QwggPgMAwGA1UdEwEB/wQCMAAwHwYDVR0jBBgwFoAUoT2FK83YLJYfOQIMn1M7WNiVC3swgZQGCCsGAQUFBwEBBIGHMIGEMFUGCCsGAQUFBzAChklodHRwczovL3d3dy5kaWdpdG8uY29tLnB5L3VwbG9hZHMvY2VydGlmaWNhZG8tZG9jdW1lbnRhLXNhLTE1MzUxMTc3NzEuY3J0MCsGCCsGAQUFBzABhh9odHRwczovL3d3dy5kaWdpdG8uY29tLnB5L29jc3AvMEcGA1UdEQRAMD6BEGdydWl6QHBjZy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C3f1UeORO2BesgdJKpFQnkdGrATAOBgNVHQ8BAf8EBAMCBeAwDQYJKoZIhvcNAQELBQADggIBAB6RFTAH9oC9eX7mfRMRmQytAiD4Q2YZNXzd8D1Kr79je1pl//JNIMLLcT66BGtW0mTnAflAR/1D8A3ZiHCneyUGGjpX0GvokNCwi/vFgg+5c5j+NC/V97b+SUbCiI9s6nt/rGGYIz0cEMazYVcZgLGi2Rh0JIzkPvNnFmsT55M0hgiJGw1/Sv35C24Z4gSG2+SmaEOGBkY687ZEAxxSwigxyDyZjUrGkBtwL0y90Lal5Vy66DEz3m8ZMmcrN16DCZgK2xcajIWT8O8XCDorCarY2RscprE42ymR13kJZRefcHR1d6/O4i/mXM3hbhblXIWzQHPkts1ykDkspw0A4hKSzy++Z3iih5HjhkWJ6rba3pjGntXZEHSmX5zcb5He/mbChAUiolEPwQDtiyMZo4/mzhLDJNJCIbeCowUiPrr9VC33r/5zPLVLLxQ3Kxu2NwzWnrQHbuWaYE11YQ2cpmF5FsIBGZYlL61dIZvBEYi77XZ+fev2nYwPfSWr9FAf5RJeibs2AiodPSFrTKdTzN2pyW7sn1X2LxEr/7prBx7Z/Hm1w7yZGQ6RdiW38Op966P5TK0RWTmYlDcL+ZQc2I9fCzyeSvTgk0yuGMvT1Eg5ybqKaXpw0x81o5HixQgRW9elHSPoymmkD4GY9TTODh17/xSAa9t2wnzPXeVwHbMr</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kQWoIKwzKWTvAz5sa/RQOAq9+E8K2lG4zJEPE5lqHdg=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04WYIvNSXsG7g7/ViYzSbELJEswATmX/Rm7qu57Srrk=</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yljvDcZbJaKTkalOGouz4xgxPMHUwsCTTc1c5F/8BXE=</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KJLxHcorHeaiUolcxFvfIoDO7MVuQ0jr3gAwZx2d0SQ=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Yd1Sr1SIaXfZICr0wH84YuNK+U0dD+JWVh2CYwy4FAE=</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NTvHS4ipQABLP4cuhOOFHOPka9PhicKDdQ3Oziyh9R8=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0fTaYyy4GskkBMmw330GJ/tEfYk1ki16PDj/WXzlMRg=</DigestValue>
      </Reference>
      <Reference URI="/xl/drawings/vmlDrawing2.vml?ContentType=application/vnd.openxmlformats-officedocument.vmlDrawing">
        <DigestMethod Algorithm="http://www.w3.org/2001/04/xmlenc#sha256"/>
        <DigestValue>9MEtGnMjT/0qMA5xmk0CWW5wkYGen1VdEgVVhXSFg14=</DigestValue>
      </Reference>
      <Reference URI="/xl/drawings/vmlDrawing3.vml?ContentType=application/vnd.openxmlformats-officedocument.vmlDrawing">
        <DigestMethod Algorithm="http://www.w3.org/2001/04/xmlenc#sha256"/>
        <DigestValue>Oiu2NM4BJ92kHE3XM3kHgxQ0iHazAJQNdYCYEbQklkw=</DigestValue>
      </Reference>
      <Reference URI="/xl/drawings/vmlDrawing4.vml?ContentType=application/vnd.openxmlformats-officedocument.vmlDrawing">
        <DigestMethod Algorithm="http://www.w3.org/2001/04/xmlenc#sha256"/>
        <DigestValue>d5H2Drf+dA1i5OrZffA0pRwTwY880N2K26N0sMrEPlA=</DigestValue>
      </Reference>
      <Reference URI="/xl/drawings/vmlDrawing5.vml?ContentType=application/vnd.openxmlformats-officedocument.vmlDrawing">
        <DigestMethod Algorithm="http://www.w3.org/2001/04/xmlenc#sha256"/>
        <DigestValue>e4Ua36zP1XBAPR1lOcT9EK+fkgaQphdY2cRlVcOCXq4=</DigestValue>
      </Reference>
      <Reference URI="/xl/drawings/vmlDrawing6.vml?ContentType=application/vnd.openxmlformats-officedocument.vmlDrawing">
        <DigestMethod Algorithm="http://www.w3.org/2001/04/xmlenc#sha256"/>
        <DigestValue>weK0nno1HTRngKokdZDpuuP/YQ9yjeVqRCL7VAN8Pho=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H2jsgiDynawndJVdB5c3/GfklDceUdjk1hMtDNTD4+Y=</DigestValue>
      </Reference>
      <Reference URI="/xl/externalLinks/externalLink1.xml?ContentType=application/vnd.openxmlformats-officedocument.spreadsheetml.externalLink+xml">
        <DigestMethod Algorithm="http://www.w3.org/2001/04/xmlenc#sha256"/>
        <DigestValue>ZWd7In1SjXw1yQzGkU+aW3nMtpAW7BnW6l/htxJ4brE=</DigestValue>
      </Reference>
      <Reference URI="/xl/media/image1.emf?ContentType=image/x-emf">
        <DigestMethod Algorithm="http://www.w3.org/2001/04/xmlenc#sha256"/>
        <DigestValue>zYFCDzzhyDDEr8JUx7t8ZbXp03EKn6lexblXp5Gn4xs=</DigestValue>
      </Reference>
      <Reference URI="/xl/media/image10.emf?ContentType=image/x-emf">
        <DigestMethod Algorithm="http://www.w3.org/2001/04/xmlenc#sha256"/>
        <DigestValue>mBkH5qE3oM43adWNm1HDNWaFA/RFjqp8r7zHlJ9q2rU=</DigestValue>
      </Reference>
      <Reference URI="/xl/media/image11.emf?ContentType=image/x-emf">
        <DigestMethod Algorithm="http://www.w3.org/2001/04/xmlenc#sha256"/>
        <DigestValue>finZsBevH2YJjioa28c04YSVPCt0AeYRqrpKfuXo2oQ=</DigestValue>
      </Reference>
      <Reference URI="/xl/media/image12.emf?ContentType=image/x-emf">
        <DigestMethod Algorithm="http://www.w3.org/2001/04/xmlenc#sha256"/>
        <DigestValue>g6SSZ5UVC1RCwsFGCtj1VcCewypadJL+cuWn0Y2ON6I=</DigestValue>
      </Reference>
      <Reference URI="/xl/media/image13.emf?ContentType=image/x-emf">
        <DigestMethod Algorithm="http://www.w3.org/2001/04/xmlenc#sha256"/>
        <DigestValue>Jbm0dKA6odAW0LeL2ILqJJ+sKaur0F4ITPk9lWUqh7o=</DigestValue>
      </Reference>
      <Reference URI="/xl/media/image14.emf?ContentType=image/x-emf">
        <DigestMethod Algorithm="http://www.w3.org/2001/04/xmlenc#sha256"/>
        <DigestValue>z+B/vqUdHm41805P52GahidXq0f6/V7uKAhRfE+Bo9s=</DigestValue>
      </Reference>
      <Reference URI="/xl/media/image15.emf?ContentType=image/x-emf">
        <DigestMethod Algorithm="http://www.w3.org/2001/04/xmlenc#sha256"/>
        <DigestValue>QEKE+U72icoS2cxex5QzyhCDZoOcBA0CJoOQLgHvNcA=</DigestValue>
      </Reference>
      <Reference URI="/xl/media/image16.emf?ContentType=image/x-emf">
        <DigestMethod Algorithm="http://www.w3.org/2001/04/xmlenc#sha256"/>
        <DigestValue>xJokY1U7oVolaCK1gmdsKgnlsrheO8UHKDTG/BHpF88=</DigestValue>
      </Reference>
      <Reference URI="/xl/media/image2.emf?ContentType=image/x-emf">
        <DigestMethod Algorithm="http://www.w3.org/2001/04/xmlenc#sha256"/>
        <DigestValue>XLFne+i77Ya9IgW2anc6RhntYqosrdM04jmpuqTpKTY=</DigestValue>
      </Reference>
      <Reference URI="/xl/media/image3.emf?ContentType=image/x-emf">
        <DigestMethod Algorithm="http://www.w3.org/2001/04/xmlenc#sha256"/>
        <DigestValue>U6+PvD3ksLtmkxee7cx1TLqpb/GzXIyYZiYKfHQa65g=</DigestValue>
      </Reference>
      <Reference URI="/xl/media/image4.emf?ContentType=image/x-emf">
        <DigestMethod Algorithm="http://www.w3.org/2001/04/xmlenc#sha256"/>
        <DigestValue>m6Z0LMqPZ2+MAKvFOon7I6uutd2I3d+VaBVdYupeJDU=</DigestValue>
      </Reference>
      <Reference URI="/xl/media/image5.emf?ContentType=image/x-emf">
        <DigestMethod Algorithm="http://www.w3.org/2001/04/xmlenc#sha256"/>
        <DigestValue>68XwdD4FTgPL56gFHZxOZzSh/fKDbLdgixM8w5t/HJM=</DigestValue>
      </Reference>
      <Reference URI="/xl/media/image6.emf?ContentType=image/x-emf">
        <DigestMethod Algorithm="http://www.w3.org/2001/04/xmlenc#sha256"/>
        <DigestValue>CE5eHeXx5figHP4E+pnLnUM0HT31/hKDBCDnoUHl7pw=</DigestValue>
      </Reference>
      <Reference URI="/xl/media/image7.emf?ContentType=image/x-emf">
        <DigestMethod Algorithm="http://www.w3.org/2001/04/xmlenc#sha256"/>
        <DigestValue>mPJPZ6MecoOtgdWS700wDfaYLrZPuaQEi+yJGMPljIk=</DigestValue>
      </Reference>
      <Reference URI="/xl/media/image8.emf?ContentType=image/x-emf">
        <DigestMethod Algorithm="http://www.w3.org/2001/04/xmlenc#sha256"/>
        <DigestValue>DS77KxQeqITdACQwijEeQzOFByVED2+JesmUpoqTips=</DigestValue>
      </Reference>
      <Reference URI="/xl/media/image9.emf?ContentType=image/x-emf">
        <DigestMethod Algorithm="http://www.w3.org/2001/04/xmlenc#sha256"/>
        <DigestValue>KuT5cGJfZ1Me6VFQOtS/jlhv6feaiX6ZVGyMtauu1UU=</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tv0mghujyKdZOGT08dDSd6mHkYkNNz+uQFo0+3O77jA=</DigestValue>
      </Reference>
      <Reference URI="/xl/styles.xml?ContentType=application/vnd.openxmlformats-officedocument.spreadsheetml.styles+xml">
        <DigestMethod Algorithm="http://www.w3.org/2001/04/xmlenc#sha256"/>
        <DigestValue>fA8bSDSQ+U179Wz5GPdvokcl4FPwtQUs+r1hZaax3Xk=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JFJq5wIlCIkx+VqU9GMlLA45kew1CTNjf2r9Ce+OCPU=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9c1BZNxXDoQCudJiHV/J41iET19S9K8xqxn8toRfwOk=</DigestValue>
      </Reference>
      <Reference URI="/xl/worksheets/sheet2.xml?ContentType=application/vnd.openxmlformats-officedocument.spreadsheetml.worksheet+xml">
        <DigestMethod Algorithm="http://www.w3.org/2001/04/xmlenc#sha256"/>
        <DigestValue>ydG6KzlxvhJJsjfRowvH984ubIVl4mBDx2ndOzBcYHQ=</DigestValue>
      </Reference>
      <Reference URI="/xl/worksheets/sheet3.xml?ContentType=application/vnd.openxmlformats-officedocument.spreadsheetml.worksheet+xml">
        <DigestMethod Algorithm="http://www.w3.org/2001/04/xmlenc#sha256"/>
        <DigestValue>uAT9nbqJHPrYyVOBmU6Bn0flTzSEIlwnuv19tbHFimc=</DigestValue>
      </Reference>
      <Reference URI="/xl/worksheets/sheet4.xml?ContentType=application/vnd.openxmlformats-officedocument.spreadsheetml.worksheet+xml">
        <DigestMethod Algorithm="http://www.w3.org/2001/04/xmlenc#sha256"/>
        <DigestValue>W7wFAOuTOaFuZ+wdwHoXL/lnKyklFpOFX5nAG0aSqkA=</DigestValue>
      </Reference>
      <Reference URI="/xl/worksheets/sheet5.xml?ContentType=application/vnd.openxmlformats-officedocument.spreadsheetml.worksheet+xml">
        <DigestMethod Algorithm="http://www.w3.org/2001/04/xmlenc#sha256"/>
        <DigestValue>22Yr9XKza8mpOl2KUUaAS5xU+LuTvXDKkRPupA0zOHE=</DigestValue>
      </Reference>
      <Reference URI="/xl/worksheets/sheet6.xml?ContentType=application/vnd.openxmlformats-officedocument.spreadsheetml.worksheet+xml">
        <DigestMethod Algorithm="http://www.w3.org/2001/04/xmlenc#sha256"/>
        <DigestValue>K92okni847dHuAaZZvJbeI+czIdNE1sMECeq7ij/eTU=</DigestValue>
      </Reference>
    </Manifest>
    <SignatureProperties>
      <SignatureProperty Id="idSignatureTime" Target="#idPackageSignature">
        <mdssi:SignatureTime xmlns:mdssi="http://schemas.openxmlformats.org/package/2006/digital-signature">
          <mdssi:Format>YYYY-MM-DDThh:mm:ssTZD</mdssi:Format>
          <mdssi:Value>2024-04-16T15:22:24Z</mdssi:Value>
        </mdssi:SignatureTime>
      </SignatureProperty>
    </SignatureProperties>
  </Object>
  <Object Id="idOfficeObject">
    <SignatureProperties>
      <SignatureProperty Id="idOfficeV1Details" Target="#idPackageSignature">
        <SignatureInfoV1 xmlns="http://schemas.microsoft.com/office/2006/digsig">
          <SetupID>{8D06CCAD-4292-410E-A498-E05A8AF6ED34}</SetupID>
          <SignatureText>GERARDO RUIZ</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2024-04-16T15:22:24Z</xd:SigningTime>
          <xd:SigningCertificate>
            <xd:Cert>
              <xd:CertDigest>
                <DigestMethod Algorithm="http://www.w3.org/2001/04/xmlenc#sha256"/>
                <DigestValue>/lwJnu8eHgOuu4rIzwaFPFmoDO84JQS8ocLioix+VWg=</DigestValue>
              </xd:CertDigest>
              <xd:IssuerSerial>
                <X509IssuerName>C=PY, O=DOCUMENTA S.A., SERIALNUMBER=RUC80050172-1, CN=CA-DOCUMENTA S.A.</X509IssuerName>
                <X509SerialNumber>7933544275290907614</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BmFgAAOwsAACBFTUYAAAEAqBsAAKo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2AC8ANA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CB4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oAAABWAAAAMAAAADsAAACL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sAAABXAAAAJQAAAAwAAAAEAAAAVAAAAJQAAAAxAAAAOwAAALkAAABWAAAAAQAAAFVVj0EmtI9BMQAAADsAAAAMAAAATAAAAAAAAAAAAAAAAAAAAP//////////ZAAAAEcARQBSAEEAUgBEAE8AIABSAFUASQBaAA4AAAAKAAAADAAAAA0AAAAMAAAADgAAAA8AAAAFAAAADAAAAA4AAAAFAAAACw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cAAAADwAAAGEAAADNAAAAcQAAAAEAAABVVY9BJrSPQQ8AAABhAAAAGAAAAEwAAAAAAAAAAAAAAAAAAAD//////////3wAAABHAEUAUgBBAFIARABPACAAUgBBAE0ATwBOACAAUgBVAEkAWgAgAEcATwBEAE8AWQAJAAAABwAAAAgAAAAIAAAACAAAAAkAAAAKAAAABAAAAAgAAAAIAAAADAAAAAoAAAAKAAAABAAAAAgAAAAJAAAAAwAAAAcAAAAEAAAACQAAAAoAAAAJAAAACgAAAAc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UAAAAhgAAAAEAAABVVY9BJrSPQQ8AAAB2AAAACAAAAEwAAAAAAAAAAAAAAAAAAAD//////////1wAAABDAE8ATgBUAEEARABPAFIACAAAAAoAAAAKAAAABwAAAAgAAAAJAAAACgAAAAgAAABLAAAAQAAAADAAAAAFAAAAIAAAAAEAAAABAAAAEAAAAAAAAAAAAAAAQAEAAKAAAAAAAAAAAAAAAEABAACgAAAAJQAAAAwAAAACAAAAJwAAABgAAAAFAAAAAAAAAP///wAAAAAAJQAAAAwAAAAFAAAATAAAAGQAAAAOAAAAiwAAAB4BAACbAAAADgAAAIsAAAARAQAAEQAAACEA8AAAAAAAAAAAAAAAgD8AAAAAAAAAAAAAgD8AAAAAAAAAAAAAAAAAAAAAAAAAAAAAAAAAAAAAAAAAACUAAAAMAAAAAAAAgCgAAAAMAAAABQAAACUAAAAMAAAAAQAAABgAAAAMAAAAAAAAABIAAAAMAAAAAQAAABYAAAAMAAAAAAAAAFQAAAAsAQAADwAAAIsAAAAdAQAAmwAAAAEAAABVVY9BJrSPQQ8AAACLAAAAJQAAAEwAAAAEAAAADgAAAIsAAAAfAQAAnAAAAJgAAABGAGkAcgBtAGEAZABvACAAcABvAHIAOgAgAEcARQBSAEEAUgBEAE8AIABSAEEATQBPAE4AIABSAFUASQBaACAARwBPAEQATwBZAENvBgAAAAMAAAAFAAAACwAAAAcAAAAIAAAACAAAAAQAAAAIAAAACAAAAAUAAAADAAAABAAAAAkAAAAHAAAACAAAAAgAAAAIAAAACQAAAAoAAAAEAAAACAAAAAgAAAAMAAAACgAAAAoAAAAEAAAACAAAAAkAAAADAAAABwAAAAQAAAAJAAAACgAAAAkAAAAKAAAABwAAABYAAAAMAAAAAAAAACUAAAAMAAAAAgAAAA4AAAAUAAAAAAAAABAAAAAUAAAA</Object>
  <Object Id="idInvalidSigLnImg">AQAAAGwAAAAAAAAAAAAAAD8BAACfAAAAAAAAAAAAAABmFgAAOwsAACBFTUYAAAEAKCIAALE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CfrQ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Y10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gAAAFYAAAAwAAAAOwAAAIs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wAAAFcAAAAlAAAADAAAAAQAAABUAAAAlAAAADEAAAA7AAAAuQAAAFYAAAABAAAAVVWPQSa0j0ExAAAAOwAAAAwAAABMAAAAAAAAAAAAAAAAAAAA//////////9kAAAARwBFAFIAQQBSAEQATwAgAFIAVQBJAFoADgAAAAoAAAAMAAAADQAAAAwAAAAOAAAADwAAAAUAAAAMAAAADgAAAAUAAAAL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NwAAAAPAAAAYQAAAM0AAABxAAAAAQAAAFVVj0EmtI9BDwAAAGEAAAAYAAAATAAAAAAAAAAAAAAAAAAAAP//////////fAAAAEcARQBSAEEAUgBEAE8AIABSAEEATQBPAE4AIABSAFUASQBaACAARwBPAEQATwBZAAkAAAAHAAAACAAAAAgAAAAIAAAACQAAAAoAAAAEAAAACAAAAAgAAAAMAAAACgAAAAoAAAAEAAAACAAAAAkAAAADAAAABwAAAAQAAAAJAAAACgAAAAkAAAAKAAAABw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FQAAACGAAAAAQAAAFVVj0EmtI9BDwAAAHYAAAAIAAAATAAAAAAAAAAAAAAAAAAAAP//////////XAAAAEMATwBOAFQAQQBEAE8AUgAIAAAACgAAAAoAAAAHAAAACAAAAAkAAAAKAAAACAAAAEsAAABAAAAAMAAAAAUAAAAgAAAAAQAAAAEAAAAQAAAAAAAAAAAAAABAAQAAoAAAAAAAAAAAAAAAQAEAAKAAAAAlAAAADAAAAAIAAAAnAAAAGAAAAAUAAAAAAAAA////AAAAAAAlAAAADAAAAAUAAABMAAAAZAAAAA4AAACLAAAAHgEAAJsAAAAOAAAAiwAAABEBAAARAAAAIQDwAAAAAAAAAAAAAACAPwAAAAAAAAAAAACAPwAAAAAAAAAAAAAAAAAAAAAAAAAAAAAAAAAAAAAAAAAAJQAAAAwAAAAAAACAKAAAAAwAAAAFAAAAJQAAAAwAAAABAAAAGAAAAAwAAAAAAAAAEgAAAAwAAAABAAAAFgAAAAwAAAAAAAAAVAAAACwBAAAPAAAAiwAAAB0BAACbAAAAAQAAAFVVj0EmtI9BDwAAAIsAAAAlAAAATAAAAAQAAAAOAAAAiwAAAB8BAACcAAAAmAAAAEYAaQByAG0AYQBkAG8AIABwAG8AcgA6ACAARwBFAFIAQQBSAEQATwAgAFIAQQBNAE8ATgAgAFIAVQBJAFoAIABHAE8ARABPAFkA3jAGAAAAAwAAAAUAAAALAAAABwAAAAgAAAAIAAAABAAAAAgAAAAIAAAABQAAAAMAAAAEAAAACQAAAAcAAAAIAAAACAAAAAgAAAAJAAAACgAAAAQAAAAIAAAACAAAAAwAAAAKAAAACgAAAAQAAAAIAAAACQAAAAMAAAAHAAAABAAAAAkAAAAKAAAACQAAAAoAAAAHAAAAFgAAAAwAAAAAAAAAJQAAAAwAAAACAAAADgAAABQAAAAAAAAAEAAAABQAAAA=</Object>
</Signature>
</file>

<file path=_xmlsignatures/sig10.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aCplE+Ae2BJvoYmpmEGCcH4xl5DkOdFnDcKbaf+8/GM=</DigestValue>
    </Reference>
    <Reference Type="http://www.w3.org/2000/09/xmldsig#Object" URI="#idOfficeObject">
      <DigestMethod Algorithm="http://www.w3.org/2001/04/xmlenc#sha256"/>
      <DigestValue>dNu5EH4sO0TjAL7885QWgATRfzBxqFDk2AK1PsfC5HE=</DigestValue>
    </Reference>
    <Reference Type="http://uri.etsi.org/01903#SignedProperties" URI="#idSignedProperties">
      <Transforms>
        <Transform Algorithm="http://www.w3.org/TR/2001/REC-xml-c14n-20010315"/>
      </Transforms>
      <DigestMethod Algorithm="http://www.w3.org/2001/04/xmlenc#sha256"/>
      <DigestValue>0/KQOK/xFqo3bJjnDZRdBODlzv/dzFsNjBVew7zmCeU=</DigestValue>
    </Reference>
    <Reference Type="http://www.w3.org/2000/09/xmldsig#Object" URI="#idValidSigLnImg">
      <DigestMethod Algorithm="http://www.w3.org/2001/04/xmlenc#sha256"/>
      <DigestValue>WCgNFIGaGmmFi3z0ZvM/RJGq2vZZIwi36lv+Ei8h5JY=</DigestValue>
    </Reference>
    <Reference Type="http://www.w3.org/2000/09/xmldsig#Object" URI="#idInvalidSigLnImg">
      <DigestMethod Algorithm="http://www.w3.org/2001/04/xmlenc#sha256"/>
      <DigestValue>rjsFR7WTbF1b8+i/W63tXKThzmbaLjinQDm8EYI9Ouc=</DigestValue>
    </Reference>
  </SignedInfo>
  <SignatureValue>IAekySFys2hEiZ90r3dudEtAxFfBYsf719DqORXshnj6BBQxgYUPAwcBxkpkSXrRwfA9XCGuYvqo
n1ftgWzOzsfkHTpkVRHVuBjRE6FMnuu7yGAwvnqP0xR/ZHA/fALkyHD0ECPCSuXs3tTK+IfbmC2O
rM7o1X1C5cWCbuLeBjeCnePDi+AK4cLuHWz9GGZrMTyWW28vtGNE7WNXNwIzjdjxvGtVEP+6ZslK
9eipMXGdOdiZoLUcAI8IUPxf6JYS6timV0LSRoP6/cMh1lt24BwAV4VLSn+3Xp5//FgCQkHWYE4F
urexEhVDrwGG3DyV0XfDhGasa6lo398EtqnbeA==</SignatureValue>
  <KeyInfo>
    <X509Data>
      <X509Certificate>MIIIgzCCBmugAwIBAgIIBmjhMKC65zQwDQYJKoZIhvcNAQELBQAwWjEaMBgGA1UEAwwRQ0EtRE9DVU1FTlRBIFMuQS4xFjAUBgNVBAUTDVJVQzgwMDUwMTcyLTExFzAVBgNVBAoMDkRPQ1VNRU5UQSBTLkEuMQswCQYDVQQGEwJQWTAeFw0yMzA1MTAxMjI4MDBaFw0yNTA1MDkxMjI4MDBaMIG/MSYwJAYDVQQDDB1SQVVMIEZFUk5BTkRPIFZBUkdBUyBTQVJUT1JJTzESMBAGA1UEBRMJQ0kxMjE5MTQzMRYwFAYDVQQqDA1SQVVMIEZFUk5BTkRPMRgwFgYDVQQEDA9WQVJHQVMgU0FSVE9SSU8xCzAJBgNVBAsMAkYyMTUwMwYDVQQKDCxDRVJUSUZJQ0FETyBDVUFMSUZJQ0FETyBERSBGSVJNQSBFTEVDVFJPTklDQTELMAkGA1UEBhMCUFkwggEiMA0GCSqGSIb3DQEBAQUAA4IBDwAwggEKAoIBAQDEIY0KnPMrlbq4cBY+/uxR2C5ttxP5TjFWMkskKpDxA2sY6ZVEkQWh+E+B9oD+1nuEKqM09SWXYNEQofTSCPymt9JtXMj+rGRBrfckZzACWy3huHRrrGZGh1UCzphXXYkWsvJUCYPDCh8o+lUPCoxZJDUmFxpoDB/R+Y5GC1JqHkYw2MfcNwLSuXzSWY5giWciqM59OXgNZ3PeoEvlnJQwcFjLYt2W3kBGzETJYtPhLBNrOa85sZ/d+SYzPZslIn8QKPWD865TSWuJdxkDSJMrUlW69luKiUbuGoBOUaqWnNZT6mackmK1OvEQHN8n+wQeIoJH6vKAY+ftUI7nzlgtAgMBAAGjggPlMIID4TAMBgNVHRMBAf8EAjAAMB8GA1UdIwQYMBaAFKE9hSvN2CyWHzkCDJ9TO1jYlQt7MIGUBggrBgEFBQcBAQSBhzCBhDBVBggrBgEFBQcwAoZJaHR0cHM6Ly93d3cuZGlnaXRvLmNvbS5weS91cGxvYWRzL2NlcnRpZmljYWRvLWRvY3VtZW50YS1zYS0xNTM1MTE3NzcxLmNydDArBggrBgEFBQcwAYYfaHR0cHM6Ly93d3cuZGlnaXRvLmNvbS5weS9vY3NwLzBIBgNVHREEQTA/gRFjZW5jb21leEB5YWhvby5lc6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Nk9U7f4ANcDu97Wq/hkWizdEkErMA4GA1UdDwEB/wQEAwIF4DANBgkqhkiG9w0BAQsFAAOCAgEAMpzZvTdJ2fwa8Y6JzEMbIP7gw3F+ZC7DlYMHYcc/tUe7BVPapwcdtC7k/IeKzf067jkGfsu97eq0w5QRl4fjc8Azhw37g1YqEUczFsXztPqLMFhbxASaHBP9P6PwB/nVA2D0U8o2aPLJWigIhTlF5BQ1m1v1+Q7kCOv0t0eQ/m0MzkXzf5zNuFoQ5wLVUowIYN9n/6vZ1FLvV0Mr8b2yep0BGxGvX/2O/Wun1n4QpBBM29K3uw2txv1q+iC3TQH49asYXv7iZ6Sxc/TwSmag7xBDFmmL+3iv7A8C7otBK1lOu8gBczekRPCTaluDVUG2lSxQxqpCPm/aC/+xocGzGG6O2Rm+bvxT1IaBNnjeffWSYEGLhcjsdT77UUTMncPp3iY13FHyXInwZMXHiWMhjx00k+pvN7Lum5ET49hD+gWCe67Pr3pAuDZ/VKTTll/ShGXpcCO98c/Vwndk/ycNf2a9uHhkKRJYtMARzX0vAUqr2dFQBP/bjinezwgtSBzxDTdkjjLUirgs7yKSJy4Fe4EK0oo8WXYz3aMzKJUebyJsmBTBlqqolvCpb7wof9aCU5CVL6WP44epuYugLAL10r1WKOhRiy4d+R/f/qLZrwzD3nnDmHvPBcdNqDw496wd55UZssFik3gcPmERPJvNgfHt3yuw44gxbJNbSLJdB30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kQWoIKwzKWTvAz5sa/RQOAq9+E8K2lG4zJEPE5lqHdg=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04WYIvNSXsG7g7/ViYzSbELJEswATmX/Rm7qu57Srrk=</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yljvDcZbJaKTkalOGouz4xgxPMHUwsCTTc1c5F/8BXE=</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KJLxHcorHeaiUolcxFvfIoDO7MVuQ0jr3gAwZx2d0SQ=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Yd1Sr1SIaXfZICr0wH84YuNK+U0dD+JWVh2CYwy4FAE=</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NTvHS4ipQABLP4cuhOOFHOPka9PhicKDdQ3Oziyh9R8=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0fTaYyy4GskkBMmw330GJ/tEfYk1ki16PDj/WXzlMRg=</DigestValue>
      </Reference>
      <Reference URI="/xl/drawings/vmlDrawing2.vml?ContentType=application/vnd.openxmlformats-officedocument.vmlDrawing">
        <DigestMethod Algorithm="http://www.w3.org/2001/04/xmlenc#sha256"/>
        <DigestValue>9MEtGnMjT/0qMA5xmk0CWW5wkYGen1VdEgVVhXSFg14=</DigestValue>
      </Reference>
      <Reference URI="/xl/drawings/vmlDrawing3.vml?ContentType=application/vnd.openxmlformats-officedocument.vmlDrawing">
        <DigestMethod Algorithm="http://www.w3.org/2001/04/xmlenc#sha256"/>
        <DigestValue>Oiu2NM4BJ92kHE3XM3kHgxQ0iHazAJQNdYCYEbQklkw=</DigestValue>
      </Reference>
      <Reference URI="/xl/drawings/vmlDrawing4.vml?ContentType=application/vnd.openxmlformats-officedocument.vmlDrawing">
        <DigestMethod Algorithm="http://www.w3.org/2001/04/xmlenc#sha256"/>
        <DigestValue>d5H2Drf+dA1i5OrZffA0pRwTwY880N2K26N0sMrEPlA=</DigestValue>
      </Reference>
      <Reference URI="/xl/drawings/vmlDrawing5.vml?ContentType=application/vnd.openxmlformats-officedocument.vmlDrawing">
        <DigestMethod Algorithm="http://www.w3.org/2001/04/xmlenc#sha256"/>
        <DigestValue>e4Ua36zP1XBAPR1lOcT9EK+fkgaQphdY2cRlVcOCXq4=</DigestValue>
      </Reference>
      <Reference URI="/xl/drawings/vmlDrawing6.vml?ContentType=application/vnd.openxmlformats-officedocument.vmlDrawing">
        <DigestMethod Algorithm="http://www.w3.org/2001/04/xmlenc#sha256"/>
        <DigestValue>weK0nno1HTRngKokdZDpuuP/YQ9yjeVqRCL7VAN8Pho=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H2jsgiDynawndJVdB5c3/GfklDceUdjk1hMtDNTD4+Y=</DigestValue>
      </Reference>
      <Reference URI="/xl/externalLinks/externalLink1.xml?ContentType=application/vnd.openxmlformats-officedocument.spreadsheetml.externalLink+xml">
        <DigestMethod Algorithm="http://www.w3.org/2001/04/xmlenc#sha256"/>
        <DigestValue>ZWd7In1SjXw1yQzGkU+aW3nMtpAW7BnW6l/htxJ4brE=</DigestValue>
      </Reference>
      <Reference URI="/xl/media/image1.emf?ContentType=image/x-emf">
        <DigestMethod Algorithm="http://www.w3.org/2001/04/xmlenc#sha256"/>
        <DigestValue>zYFCDzzhyDDEr8JUx7t8ZbXp03EKn6lexblXp5Gn4xs=</DigestValue>
      </Reference>
      <Reference URI="/xl/media/image10.emf?ContentType=image/x-emf">
        <DigestMethod Algorithm="http://www.w3.org/2001/04/xmlenc#sha256"/>
        <DigestValue>mBkH5qE3oM43adWNm1HDNWaFA/RFjqp8r7zHlJ9q2rU=</DigestValue>
      </Reference>
      <Reference URI="/xl/media/image11.emf?ContentType=image/x-emf">
        <DigestMethod Algorithm="http://www.w3.org/2001/04/xmlenc#sha256"/>
        <DigestValue>finZsBevH2YJjioa28c04YSVPCt0AeYRqrpKfuXo2oQ=</DigestValue>
      </Reference>
      <Reference URI="/xl/media/image12.emf?ContentType=image/x-emf">
        <DigestMethod Algorithm="http://www.w3.org/2001/04/xmlenc#sha256"/>
        <DigestValue>g6SSZ5UVC1RCwsFGCtj1VcCewypadJL+cuWn0Y2ON6I=</DigestValue>
      </Reference>
      <Reference URI="/xl/media/image13.emf?ContentType=image/x-emf">
        <DigestMethod Algorithm="http://www.w3.org/2001/04/xmlenc#sha256"/>
        <DigestValue>Jbm0dKA6odAW0LeL2ILqJJ+sKaur0F4ITPk9lWUqh7o=</DigestValue>
      </Reference>
      <Reference URI="/xl/media/image14.emf?ContentType=image/x-emf">
        <DigestMethod Algorithm="http://www.w3.org/2001/04/xmlenc#sha256"/>
        <DigestValue>z+B/vqUdHm41805P52GahidXq0f6/V7uKAhRfE+Bo9s=</DigestValue>
      </Reference>
      <Reference URI="/xl/media/image15.emf?ContentType=image/x-emf">
        <DigestMethod Algorithm="http://www.w3.org/2001/04/xmlenc#sha256"/>
        <DigestValue>QEKE+U72icoS2cxex5QzyhCDZoOcBA0CJoOQLgHvNcA=</DigestValue>
      </Reference>
      <Reference URI="/xl/media/image16.emf?ContentType=image/x-emf">
        <DigestMethod Algorithm="http://www.w3.org/2001/04/xmlenc#sha256"/>
        <DigestValue>xJokY1U7oVolaCK1gmdsKgnlsrheO8UHKDTG/BHpF88=</DigestValue>
      </Reference>
      <Reference URI="/xl/media/image2.emf?ContentType=image/x-emf">
        <DigestMethod Algorithm="http://www.w3.org/2001/04/xmlenc#sha256"/>
        <DigestValue>XLFne+i77Ya9IgW2anc6RhntYqosrdM04jmpuqTpKTY=</DigestValue>
      </Reference>
      <Reference URI="/xl/media/image3.emf?ContentType=image/x-emf">
        <DigestMethod Algorithm="http://www.w3.org/2001/04/xmlenc#sha256"/>
        <DigestValue>U6+PvD3ksLtmkxee7cx1TLqpb/GzXIyYZiYKfHQa65g=</DigestValue>
      </Reference>
      <Reference URI="/xl/media/image4.emf?ContentType=image/x-emf">
        <DigestMethod Algorithm="http://www.w3.org/2001/04/xmlenc#sha256"/>
        <DigestValue>m6Z0LMqPZ2+MAKvFOon7I6uutd2I3d+VaBVdYupeJDU=</DigestValue>
      </Reference>
      <Reference URI="/xl/media/image5.emf?ContentType=image/x-emf">
        <DigestMethod Algorithm="http://www.w3.org/2001/04/xmlenc#sha256"/>
        <DigestValue>68XwdD4FTgPL56gFHZxOZzSh/fKDbLdgixM8w5t/HJM=</DigestValue>
      </Reference>
      <Reference URI="/xl/media/image6.emf?ContentType=image/x-emf">
        <DigestMethod Algorithm="http://www.w3.org/2001/04/xmlenc#sha256"/>
        <DigestValue>CE5eHeXx5figHP4E+pnLnUM0HT31/hKDBCDnoUHl7pw=</DigestValue>
      </Reference>
      <Reference URI="/xl/media/image7.emf?ContentType=image/x-emf">
        <DigestMethod Algorithm="http://www.w3.org/2001/04/xmlenc#sha256"/>
        <DigestValue>mPJPZ6MecoOtgdWS700wDfaYLrZPuaQEi+yJGMPljIk=</DigestValue>
      </Reference>
      <Reference URI="/xl/media/image8.emf?ContentType=image/x-emf">
        <DigestMethod Algorithm="http://www.w3.org/2001/04/xmlenc#sha256"/>
        <DigestValue>DS77KxQeqITdACQwijEeQzOFByVED2+JesmUpoqTips=</DigestValue>
      </Reference>
      <Reference URI="/xl/media/image9.emf?ContentType=image/x-emf">
        <DigestMethod Algorithm="http://www.w3.org/2001/04/xmlenc#sha256"/>
        <DigestValue>KuT5cGJfZ1Me6VFQOtS/jlhv6feaiX6ZVGyMtauu1UU=</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tv0mghujyKdZOGT08dDSd6mHkYkNNz+uQFo0+3O77jA=</DigestValue>
      </Reference>
      <Reference URI="/xl/styles.xml?ContentType=application/vnd.openxmlformats-officedocument.spreadsheetml.styles+xml">
        <DigestMethod Algorithm="http://www.w3.org/2001/04/xmlenc#sha256"/>
        <DigestValue>fA8bSDSQ+U179Wz5GPdvokcl4FPwtQUs+r1hZaax3Xk=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JFJq5wIlCIkx+VqU9GMlLA45kew1CTNjf2r9Ce+OCPU=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9c1BZNxXDoQCudJiHV/J41iET19S9K8xqxn8toRfwOk=</DigestValue>
      </Reference>
      <Reference URI="/xl/worksheets/sheet2.xml?ContentType=application/vnd.openxmlformats-officedocument.spreadsheetml.worksheet+xml">
        <DigestMethod Algorithm="http://www.w3.org/2001/04/xmlenc#sha256"/>
        <DigestValue>ydG6KzlxvhJJsjfRowvH984ubIVl4mBDx2ndOzBcYHQ=</DigestValue>
      </Reference>
      <Reference URI="/xl/worksheets/sheet3.xml?ContentType=application/vnd.openxmlformats-officedocument.spreadsheetml.worksheet+xml">
        <DigestMethod Algorithm="http://www.w3.org/2001/04/xmlenc#sha256"/>
        <DigestValue>uAT9nbqJHPrYyVOBmU6Bn0flTzSEIlwnuv19tbHFimc=</DigestValue>
      </Reference>
      <Reference URI="/xl/worksheets/sheet4.xml?ContentType=application/vnd.openxmlformats-officedocument.spreadsheetml.worksheet+xml">
        <DigestMethod Algorithm="http://www.w3.org/2001/04/xmlenc#sha256"/>
        <DigestValue>W7wFAOuTOaFuZ+wdwHoXL/lnKyklFpOFX5nAG0aSqkA=</DigestValue>
      </Reference>
      <Reference URI="/xl/worksheets/sheet5.xml?ContentType=application/vnd.openxmlformats-officedocument.spreadsheetml.worksheet+xml">
        <DigestMethod Algorithm="http://www.w3.org/2001/04/xmlenc#sha256"/>
        <DigestValue>22Yr9XKza8mpOl2KUUaAS5xU+LuTvXDKkRPupA0zOHE=</DigestValue>
      </Reference>
      <Reference URI="/xl/worksheets/sheet6.xml?ContentType=application/vnd.openxmlformats-officedocument.spreadsheetml.worksheet+xml">
        <DigestMethod Algorithm="http://www.w3.org/2001/04/xmlenc#sha256"/>
        <DigestValue>K92okni847dHuAaZZvJbeI+czIdNE1sMECeq7ij/eTU=</DigestValue>
      </Reference>
    </Manifest>
    <SignatureProperties>
      <SignatureProperty Id="idSignatureTime" Target="#idPackageSignature">
        <mdssi:SignatureTime xmlns:mdssi="http://schemas.openxmlformats.org/package/2006/digital-signature">
          <mdssi:Format>YYYY-MM-DDThh:mm:ssTZD</mdssi:Format>
          <mdssi:Value>2024-04-16T15:29:32Z</mdssi:Value>
        </mdssi:SignatureTime>
      </SignatureProperty>
    </SignatureProperties>
  </Object>
  <Object Id="idOfficeObject">
    <SignatureProperties>
      <SignatureProperty Id="idOfficeV1Details" Target="#idPackageSignature">
        <SignatureInfoV1 xmlns="http://schemas.microsoft.com/office/2006/digsig">
          <SetupID>{17403BD8-1DBA-42FB-A313-57AE452ABC7A}</SetupID>
          <SignatureText>RAUL VARGAS</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2024-04-16T15:29:32Z</xd:SigningTime>
          <xd:SigningCertificate>
            <xd:Cert>
              <xd:CertDigest>
                <DigestMethod Algorithm="http://www.w3.org/2001/04/xmlenc#sha256"/>
                <DigestValue>slAm/7+SE1LAv+Xt5H5KrSDsi1g+ENwyop5UJyftEKE=</DigestValue>
              </xd:CertDigest>
              <xd:IssuerSerial>
                <X509IssuerName>C=PY, O=DOCUMENTA S.A., SERIALNUMBER=RUC80050172-1, CN=CA-DOCUMENTA S.A.</X509IssuerName>
                <X509SerialNumber>461866560776759092</X509SerialNumber>
              </xd:IssuerSerial>
            </xd:Cert>
          </xd:SigningCertificate>
          <xd:SignaturePolicyIdentifier>
            <xd:SignaturePolicyImplied/>
          </xd:SignaturePolicyIdentifier>
        </xd:SignedSignatureProperties>
      </xd:SignedProperties>
    </xd:QualifyingProperties>
  </Object>
  <Object Id="idValidSigLnImg">AQAAAGwAAAAAAAAAAAAAAEkBAACfAAAAAAAAAAAAAAAZFwAAOwsAACBFTUYAAAEAcBsAAKoAAAAGAAAAAAAAAAAAAAAAAAAAgAcAADgEAABYAQAAwgAAAAAAAAAAAAAAAAAAAMA/BQDQ9QIACgAAABAAAAAAAAAAAAAAAEsAAAAQAAAAAAAAAAUAAAAeAAAAGAAAAAAAAAAAAAAASgEAAKAAAAAnAAAAGAAAAAEAAAAAAAAAAAAAAAAAAAAlAAAADAAAAAEAAABMAAAAZAAAAAAAAAAAAAAASQEAAJ8AAAAAAAAAAAAAAEo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JAQAAnwAAAAAAAAAAAAAASgEAAKAAAAAhAPAAAAAAAAAAAAAAAIA/AAAAAAAAAAAAAIA/AAAAAAAAAAAAAAAAAAAAAAAAAAAAAAAAAAAAAAAAAAAlAAAADAAAAAAAAIAoAAAADAAAAAEAAAAnAAAAGAAAAAEAAAAAAAAA8PDwAAAAAAAlAAAADAAAAAEAAABMAAAAZAAAAAAAAAAAAAAASQEAAJ8AAAAAAAAAAAAAAEoBAACgAAAAIQDwAAAAAAAAAAAAAACAPwAAAAAAAAAAAACAPwAAAAAAAAAAAAAAAAAAAAAAAAAAAAAAAAAAAAAAAAAAJQAAAAwAAAAAAACAKAAAAAwAAAABAAAAJwAAABgAAAABAAAAAAAAAPDw8AAAAAAAJQAAAAwAAAABAAAATAAAAGQAAAAAAAAAAAAAAEkBAACfAAAAAAAAAAAAAABKAQAAoAAAACEA8AAAAAAAAAAAAAAAgD8AAAAAAAAAAAAAgD8AAAAAAAAAAAAAAAAAAAAAAAAAAAAAAAAAAAAAAAAAACUAAAAMAAAAAAAAgCgAAAAMAAAAAQAAACcAAAAYAAAAAQAAAAAAAADw8PAAAAAAACUAAAAMAAAAAQAAAEwAAABkAAAAAAAAAAAAAABJAQAAnwAAAAAAAAAAAAAASgEAAKAAAAAhAPAAAAAAAAAAAAAAAIA/AAAAAAAAAAAAAIA/AAAAAAAAAAAAAAAAAAAAAAAAAAAAAAAAAAAAAAAAAAAlAAAADAAAAAAAAIAoAAAADAAAAAEAAAAnAAAAGAAAAAEAAAAAAAAA////AAAAAAAlAAAADAAAAAEAAABMAAAAZAAAAAAAAAAAAAAASQEAAJ8AAAAAAAAAAAAAAEoBAACgAAAAIQDwAAAAAAAAAAAAAACAPwAAAAAAAAAAAACAPwAAAAAAAAAAAAAAAAAAAAAAAAAAAAAAAAAAAAAAAAAAJQAAAAwAAAAAAACAKAAAAAwAAAABAAAAJwAAABgAAAABAAAAAAAAAP///wAAAAAAJQAAAAwAAAABAAAATAAAAGQAAAAAAAAAAAAAAEkBAACfAAAAAAAAAAAAAABK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2AC8ANAAvADIAMAAyADQAAAAHAAAABwAAAAUAAAAHAAAABQAAAAcAAAAHAAAABwAAAAcAAABLAAAAQAAAADAAAAAFAAAAIAAAAAEAAAABAAAAEAAAAAAAAAAAAAAASgEAAKAAAAAAAAAAAAAAAEo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EAAABWAAAAMAAAADsAAACC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IAAABXAAAAJQAAAAwAAAAEAAAAVAAAAJAAAAAxAAAAOwAAALAAAABWAAAAAQAAAFVVj0EmtI9BMQAAADsAAAALAAAATAAAAAAAAAAAAAAAAAAAAP//////////ZAAAAFIAQQBVAEwAIABWAEEAUgBHAEEAUwCPQQwAAAANAAAADgAAAAkAAAAFAAAADAAAAA0AAAAMAAAADgAAAA0AAAALAAAASwAAAEAAAAAwAAAABQAAACAAAAABAAAAAQAAABAAAAAAAAAAAAAAAEoBAACgAAAAAAAAAAAAAABKAQAAoAAAACUAAAAMAAAAAgAAACcAAAAYAAAABQAAAAAAAAD///8AAAAAACUAAAAMAAAABQAAAEwAAABkAAAAAAAAAGEAAABJAQAAmwAAAAAAAABhAAAASgEAADsAAAAhAPAAAAAAAAAAAAAAAIA/AAAAAAAAAAAAAIA/AAAAAAAAAAAAAAAAAAAAAAAAAAAAAAAAAAAAAAAAAAAlAAAADAAAAAAAAIAoAAAADAAAAAUAAAAnAAAAGAAAAAUAAAAAAAAA////AAAAAAAlAAAADAAAAAUAAABMAAAAZAAAAA4AAABhAAAAOwEAAHEAAAAOAAAAYQAAAC4BAAARAAAAIQDwAAAAAAAAAAAAAACAPwAAAAAAAAAAAACAPwAAAAAAAAAAAAAAAAAAAAAAAAAAAAAAAAAAAAAAAAAAJQAAAAwAAAAAAACAKAAAAAwAAAAFAAAAJQAAAAwAAAABAAAAGAAAAAwAAAAAAAAAEgAAAAwAAAABAAAAHgAAABgAAAAOAAAAYQAAADwBAAByAAAAJQAAAAwAAAABAAAAVAAAAJAAAAAPAAAAYQAAAGEAAABxAAAAAQAAAFVVj0EmtI9BDwAAAGEAAAALAAAATAAAAAAAAAAAAAAAAAAAAP//////////ZAAAAFIAQQBVAEwAIABWAEEAUgBHAEEAUwAAAAgAAAAIAAAACQAAAAYAAAAEAAAACAAAAAgAAAAIAAAACQAAAAgAAAAHAAAASwAAAEAAAAAwAAAABQAAACAAAAABAAAAAQAAABAAAAAAAAAAAAAAAEoBAACgAAAAAAAAAAAAAABKAQAAoAAAACUAAAAMAAAAAgAAACcAAAAYAAAABQAAAAAAAAD///8AAAAAACUAAAAMAAAABQAAAEwAAABkAAAADgAAAHYAAAA7AQAAhgAAAA4AAAB2AAAALgEAABEAAAAhAPAAAAAAAAAAAAAAAIA/AAAAAAAAAAAAAIA/AAAAAAAAAAAAAAAAAAAAAAAAAAAAAAAAAAAAAAAAAAAlAAAADAAAAAAAAIAoAAAADAAAAAUAAAAlAAAADAAAAAEAAAAYAAAADAAAAAAAAAASAAAADAAAAAEAAAAeAAAAGAAAAA4AAAB2AAAAPAEAAIcAAAAlAAAADAAAAAEAAABUAAAAeAAAAA8AAAB2AAAAQAAAAIYAAAABAAAAVVWPQSa0j0EPAAAAdgAAAAcAAABMAAAAAAAAAAAAAAAAAAAA//////////9cAAAAUwBJAE4ARABJAEMATwAAAAcAAAADAAAACgAAAAkAAAADAAAACAAAAAoAAABLAAAAQAAAADAAAAAFAAAAIAAAAAEAAAABAAAAEAAAAAAAAAAAAAAASgEAAKAAAAAAAAAAAAAAAEoBAACgAAAAJQAAAAwAAAACAAAAJwAAABgAAAAFAAAAAAAAAP///wAAAAAAJQAAAAwAAAAFAAAATAAAAGQAAAAOAAAAiwAAADsBAACbAAAADgAAAIsAAAAuAQAAEQAAACEA8AAAAAAAAAAAAAAAgD8AAAAAAAAAAAAAgD8AAAAAAAAAAAAAAAAAAAAAAAAAAAAAAAAAAAAAAAAAACUAAAAMAAAAAAAAgCgAAAAMAAAABQAAACUAAAAMAAAAAQAAABgAAAAMAAAAAAAAABIAAAAMAAAAAQAAABYAAAAMAAAAAAAAAFQAAABIAQAADwAAAIsAAAA6AQAAmwAAAAEAAABVVY9BJrSPQQ8AAACLAAAAKgAAAEwAAAAEAAAADgAAAIsAAAA8AQAAnAAAAKAAAABGAGkAcgBtAGEAZABvACAAcABvAHIAOgAgAFIAQQBVAEwAIABGAEUAUgBOAEEATgBEAE8AIABWAEEAUgBHAEEAUwAgAFMAQQBSAFQATwBSAEkATwAGAAAAAwAAAAUAAAALAAAABwAAAAgAAAAIAAAABAAAAAgAAAAIAAAABQAAAAMAAAAEAAAACAAAAAgAAAAJAAAABgAAAAQAAAAGAAAABwAAAAgAAAAKAAAACAAAAAoAAAAJAAAACgAAAAQAAAAIAAAACAAAAAgAAAAJAAAACAAAAAcAAAAEAAAABwAAAAgAAAAIAAAABwAAAAoAAAAIAAAAAwAAAAoAAAAWAAAADAAAAAAAAAAlAAAADAAAAAIAAAAOAAAAFAAAAAAAAAAQAAAAFAAAAA==</Object>
  <Object Id="idInvalidSigLnImg">AQAAAGwAAAAAAAAAAAAAAEkBAACfAAAAAAAAAAAAAAAZFwAAOwsAACBFTUYAAAEA8CEAALEAAAAGAAAAAAAAAAAAAAAAAAAAgAcAADgEAABYAQAAwgAAAAAAAAAAAAAAAAAAAMA/BQDQ9QIACgAAABAAAAAAAAAAAAAAAEsAAAAQAAAAAAAAAAUAAAAeAAAAGAAAAAAAAAAAAAAASgEAAKAAAAAnAAAAGAAAAAEAAAAAAAAAAAAAAAAAAAAlAAAADAAAAAEAAABMAAAAZAAAAAAAAAAAAAAASQEAAJ8AAAAAAAAAAAAAAEo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JAQAAnwAAAAAAAAAAAAAASgEAAKAAAAAhAPAAAAAAAAAAAAAAAIA/AAAAAAAAAAAAAIA/AAAAAAAAAAAAAAAAAAAAAAAAAAAAAAAAAAAAAAAAAAAlAAAADAAAAAAAAIAoAAAADAAAAAEAAAAnAAAAGAAAAAEAAAAAAAAA8PDwAAAAAAAlAAAADAAAAAEAAABMAAAAZAAAAAAAAAAAAAAASQEAAJ8AAAAAAAAAAAAAAEoBAACgAAAAIQDwAAAAAAAAAAAAAACAPwAAAAAAAAAAAACAPwAAAAAAAAAAAAAAAAAAAAAAAAAAAAAAAAAAAAAAAAAAJQAAAAwAAAAAAACAKAAAAAwAAAABAAAAJwAAABgAAAABAAAAAAAAAPDw8AAAAAAAJQAAAAwAAAABAAAATAAAAGQAAAAAAAAAAAAAAEkBAACfAAAAAAAAAAAAAABKAQAAoAAAACEA8AAAAAAAAAAAAAAAgD8AAAAAAAAAAAAAgD8AAAAAAAAAAAAAAAAAAAAAAAAAAAAAAAAAAAAAAAAAACUAAAAMAAAAAAAAgCgAAAAMAAAAAQAAACcAAAAYAAAAAQAAAAAAAADw8PAAAAAAACUAAAAMAAAAAQAAAEwAAABkAAAAAAAAAAAAAABJAQAAnwAAAAAAAAAAAAAASgEAAKAAAAAhAPAAAAAAAAAAAAAAAIA/AAAAAAAAAAAAAIA/AAAAAAAAAAAAAAAAAAAAAAAAAAAAAAAAAAAAAAAAAAAlAAAADAAAAAAAAIAoAAAADAAAAAEAAAAnAAAAGAAAAAEAAAAAAAAA////AAAAAAAlAAAADAAAAAEAAABMAAAAZAAAAAAAAAAAAAAASQEAAJ8AAAAAAAAAAAAAAEoBAACgAAAAIQDwAAAAAAAAAAAAAACAPwAAAAAAAAAAAACAPwAAAAAAAAAAAAAAAAAAAAAAAAAAAAAAAAAAAAAAAAAAJQAAAAwAAAAAAACAKAAAAAwAAAABAAAAJwAAABgAAAABAAAAAAAAAP///wAAAAAAJQAAAAwAAAABAAAATAAAAGQAAAAAAAAAAAAAAEkBAACfAAAAAAAAAAAAAABK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KAQAAoAAAAAAAAAAAAAAAS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sQAAAFYAAAAwAAAAOwAAAII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sgAAAFcAAAAlAAAADAAAAAQAAABUAAAAkAAAADEAAAA7AAAAsAAAAFYAAAABAAAAVVWPQSa0j0ExAAAAOwAAAAsAAABMAAAAAAAAAAAAAAAAAAAA//////////9kAAAAUgBBAFUATAAgAFYAQQBSAEcAQQBTAAAADAAAAA0AAAAOAAAACQAAAAUAAAAMAAAADQAAAAwAAAAOAAAADQAAAAsAAABLAAAAQAAAADAAAAAFAAAAIAAAAAEAAAABAAAAEAAAAAAAAAAAAAAASgEAAKAAAAAAAAAAAAAAAEoBAACgAAAAJQAAAAwAAAACAAAAJwAAABgAAAAFAAAAAAAAAP///wAAAAAAJQAAAAwAAAAFAAAATAAAAGQAAAAAAAAAYQAAAEkBAACbAAAAAAAAAGEAAABKAQAAOwAAACEA8AAAAAAAAAAAAAAAgD8AAAAAAAAAAAAAgD8AAAAAAAAAAAAAAAAAAAAAAAAAAAAAAAAAAAAAAAAAACUAAAAMAAAAAAAAgCgAAAAMAAAABQAAACcAAAAYAAAABQAAAAAAAAD///8AAAAAACUAAAAMAAAABQAAAEwAAABkAAAADgAAAGEAAAA7AQAAcQAAAA4AAABhAAAALgEAABEAAAAhAPAAAAAAAAAAAAAAAIA/AAAAAAAAAAAAAIA/AAAAAAAAAAAAAAAAAAAAAAAAAAAAAAAAAAAAAAAAAAAlAAAADAAAAAAAAIAoAAAADAAAAAUAAAAlAAAADAAAAAEAAAAYAAAADAAAAAAAAAASAAAADAAAAAEAAAAeAAAAGAAAAA4AAABhAAAAPAEAAHIAAAAlAAAADAAAAAEAAABUAAAAkAAAAA8AAABhAAAAYQAAAHEAAAABAAAAVVWPQSa0j0EPAAAAYQAAAAsAAABMAAAAAAAAAAAAAAAAAAAA//////////9kAAAAUgBBAFUATAAgAFYAQQBSAEcAQQBTAAAACAAAAAgAAAAJAAAABgAAAAQAAAAIAAAACAAAAAgAAAAJAAAACAAAAAcAAABLAAAAQAAAADAAAAAFAAAAIAAAAAEAAAABAAAAEAAAAAAAAAAAAAAASgEAAKAAAAAAAAAAAAAAAEoBAACgAAAAJQAAAAwAAAACAAAAJwAAABgAAAAFAAAAAAAAAP///wAAAAAAJQAAAAwAAAAFAAAATAAAAGQAAAAOAAAAdgAAADsBAACGAAAADgAAAHYAAAAuAQAAEQAAACEA8AAAAAAAAAAAAAAAgD8AAAAAAAAAAAAAgD8AAAAAAAAAAAAAAAAAAAAAAAAAAAAAAAAAAAAAAAAAACUAAAAMAAAAAAAAgCgAAAAMAAAABQAAACUAAAAMAAAAAQAAABgAAAAMAAAAAAAAABIAAAAMAAAAAQAAAB4AAAAYAAAADgAAAHYAAAA8AQAAhwAAACUAAAAMAAAAAQAAAFQAAAB4AAAADwAAAHYAAABAAAAAhgAAAAEAAABVVY9BJrSPQQ8AAAB2AAAABwAAAEwAAAAAAAAAAAAAAAAAAAD//////////1wAAABTAEkATgBEAEkAQwBPAAAABwAAAAMAAAAKAAAACQAAAAMAAAAIAAAACgAAAEsAAABAAAAAMAAAAAUAAAAgAAAAAQAAAAEAAAAQAAAAAAAAAAAAAABKAQAAoAAAAAAAAAAAAAAASgEAAKAAAAAlAAAADAAAAAIAAAAnAAAAGAAAAAUAAAAAAAAA////AAAAAAAlAAAADAAAAAUAAABMAAAAZAAAAA4AAACLAAAAOwEAAJsAAAAOAAAAiwAAAC4BAAARAAAAIQDwAAAAAAAAAAAAAACAPwAAAAAAAAAAAACAPwAAAAAAAAAAAAAAAAAAAAAAAAAAAAAAAAAAAAAAAAAAJQAAAAwAAAAAAACAKAAAAAwAAAAFAAAAJQAAAAwAAAABAAAAGAAAAAwAAAAAAAAAEgAAAAwAAAABAAAAFgAAAAwAAAAAAAAAVAAAAEgBAAAPAAAAiwAAADoBAACbAAAAAQAAAFVVj0EmtI9BDwAAAIsAAAAqAAAATAAAAAQAAAAOAAAAiwAAADwBAACcAAAAoAAAAEYAaQByAG0AYQBkAG8AIABwAG8AcgA6ACAAUgBBAFUATAAgAEYARQBSAE4AQQBOAEQATwAgAFYAQQBSAEcAQQBTACAAUwBBAFIAVABPAFIASQBPAAYAAAADAAAABQAAAAsAAAAHAAAACAAAAAgAAAAEAAAACAAAAAgAAAAFAAAAAwAAAAQAAAAIAAAACAAAAAkAAAAGAAAABAAAAAYAAAAHAAAACAAAAAoAAAAIAAAACgAAAAkAAAAKAAAABAAAAAgAAAAIAAAACAAAAAkAAAAIAAAABwAAAAQAAAAHAAAACAAAAAgAAAAHAAAACgAAAAgAAAADAAAACgAAABYAAAAMAAAAAAAAACUAAAAMAAAAAgAAAA4AAAAUAAAAAAAAABAAAAAUAAAA</Object>
</Signature>
</file>

<file path=_xmlsignatures/sig1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D0dSzWGV/D7kH2BSNfGhQN4x3FXU7QemOjlepHiRPCo=</DigestValue>
    </Reference>
    <Reference Type="http://www.w3.org/2000/09/xmldsig#Object" URI="#idOfficeObject">
      <DigestMethod Algorithm="http://www.w3.org/2001/04/xmlenc#sha256"/>
      <DigestValue>clNP862Y7f5rxa0NkwayZ9yVgQ36+bS+mO7vSvKmWxA=</DigestValue>
    </Reference>
    <Reference Type="http://uri.etsi.org/01903#SignedProperties" URI="#idSignedProperties">
      <Transforms>
        <Transform Algorithm="http://www.w3.org/TR/2001/REC-xml-c14n-20010315"/>
      </Transforms>
      <DigestMethod Algorithm="http://www.w3.org/2001/04/xmlenc#sha256"/>
      <DigestValue>7aPGaJPtWBgld/mO7KKUT2GMmsI21wUSJH9/2SOhnXw=</DigestValue>
    </Reference>
    <Reference Type="http://www.w3.org/2000/09/xmldsig#Object" URI="#idValidSigLnImg">
      <DigestMethod Algorithm="http://www.w3.org/2001/04/xmlenc#sha256"/>
      <DigestValue>WCgNFIGaGmmFi3z0ZvM/RJGq2vZZIwi36lv+Ei8h5JY=</DigestValue>
    </Reference>
    <Reference Type="http://www.w3.org/2000/09/xmldsig#Object" URI="#idInvalidSigLnImg">
      <DigestMethod Algorithm="http://www.w3.org/2001/04/xmlenc#sha256"/>
      <DigestValue>rjsFR7WTbF1b8+i/W63tXKThzmbaLjinQDm8EYI9Ouc=</DigestValue>
    </Reference>
  </SignedInfo>
  <SignatureValue>EAax0vO5kmwRLESkSbZgYdp/QPmgWz04Hez0zgi3UgQoXjeqgPb5ef0RMVHeB5wXkMXDJGqyrYb0
5ScG2W+O3YNUSJUkKNBClYYB4aHvL6Bj0wFqFuOTioiixKDWhp0aX7bPKkOr/jS8CI2jb4FHRRV0
D0cD00tw4pFbMipNemXPHYl15TjK4NHsqHVRCVLyZbs0th0zOZdqGjdgZfuAqGhXmsOMDyqxQi9S
aQ87MIhWmpYUTS6hrzvg84efTzgrpXMNnNhk9J90CDdaiwIUGUHTOWQnGFKVbQQ0saK7EMSQ9lxs
KdPirESN1t7NbHND2r+z/FXytH5C5DHkfR2O1Q==</SignatureValue>
  <KeyInfo>
    <X509Data>
      <X509Certificate>MIIIgzCCBmugAwIBAgIIBmjhMKC65zQwDQYJKoZIhvcNAQELBQAwWjEaMBgGA1UEAwwRQ0EtRE9DVU1FTlRBIFMuQS4xFjAUBgNVBAUTDVJVQzgwMDUwMTcyLTExFzAVBgNVBAoMDkRPQ1VNRU5UQSBTLkEuMQswCQYDVQQGEwJQWTAeFw0yMzA1MTAxMjI4MDBaFw0yNTA1MDkxMjI4MDBaMIG/MSYwJAYDVQQDDB1SQVVMIEZFUk5BTkRPIFZBUkdBUyBTQVJUT1JJTzESMBAGA1UEBRMJQ0kxMjE5MTQzMRYwFAYDVQQqDA1SQVVMIEZFUk5BTkRPMRgwFgYDVQQEDA9WQVJHQVMgU0FSVE9SSU8xCzAJBgNVBAsMAkYyMTUwMwYDVQQKDCxDRVJUSUZJQ0FETyBDVUFMSUZJQ0FETyBERSBGSVJNQSBFTEVDVFJPTklDQTELMAkGA1UEBhMCUFkwggEiMA0GCSqGSIb3DQEBAQUAA4IBDwAwggEKAoIBAQDEIY0KnPMrlbq4cBY+/uxR2C5ttxP5TjFWMkskKpDxA2sY6ZVEkQWh+E+B9oD+1nuEKqM09SWXYNEQofTSCPymt9JtXMj+rGRBrfckZzACWy3huHRrrGZGh1UCzphXXYkWsvJUCYPDCh8o+lUPCoxZJDUmFxpoDB/R+Y5GC1JqHkYw2MfcNwLSuXzSWY5giWciqM59OXgNZ3PeoEvlnJQwcFjLYt2W3kBGzETJYtPhLBNrOa85sZ/d+SYzPZslIn8QKPWD865TSWuJdxkDSJMrUlW69luKiUbuGoBOUaqWnNZT6mackmK1OvEQHN8n+wQeIoJH6vKAY+ftUI7nzlgtAgMBAAGjggPlMIID4TAMBgNVHRMBAf8EAjAAMB8GA1UdIwQYMBaAFKE9hSvN2CyWHzkCDJ9TO1jYlQt7MIGUBggrBgEFBQcBAQSBhzCBhDBVBggrBgEFBQcwAoZJaHR0cHM6Ly93d3cuZGlnaXRvLmNvbS5weS91cGxvYWRzL2NlcnRpZmljYWRvLWRvY3VtZW50YS1zYS0xNTM1MTE3NzcxLmNydDArBggrBgEFBQcwAYYfaHR0cHM6Ly93d3cuZGlnaXRvLmNvbS5weS9vY3NwLzBIBgNVHREEQTA/gRFjZW5jb21leEB5YWhvby5lc6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Nk9U7f4ANcDu97Wq/hkWizdEkErMA4GA1UdDwEB/wQEAwIF4DANBgkqhkiG9w0BAQsFAAOCAgEAMpzZvTdJ2fwa8Y6JzEMbIP7gw3F+ZC7DlYMHYcc/tUe7BVPapwcdtC7k/IeKzf067jkGfsu97eq0w5QRl4fjc8Azhw37g1YqEUczFsXztPqLMFhbxASaHBP9P6PwB/nVA2D0U8o2aPLJWigIhTlF5BQ1m1v1+Q7kCOv0t0eQ/m0MzkXzf5zNuFoQ5wLVUowIYN9n/6vZ1FLvV0Mr8b2yep0BGxGvX/2O/Wun1n4QpBBM29K3uw2txv1q+iC3TQH49asYXv7iZ6Sxc/TwSmag7xBDFmmL+3iv7A8C7otBK1lOu8gBczekRPCTaluDVUG2lSxQxqpCPm/aC/+xocGzGG6O2Rm+bvxT1IaBNnjeffWSYEGLhcjsdT77UUTMncPp3iY13FHyXInwZMXHiWMhjx00k+pvN7Lum5ET49hD+gWCe67Pr3pAuDZ/VKTTll/ShGXpcCO98c/Vwndk/ycNf2a9uHhkKRJYtMARzX0vAUqr2dFQBP/bjinezwgtSBzxDTdkjjLUirgs7yKSJy4Fe4EK0oo8WXYz3aMzKJUebyJsmBTBlqqolvCpb7wof9aCU5CVL6WP44epuYugLAL10r1WKOhRiy4d+R/f/qLZrwzD3nnDmHvPBcdNqDw496wd55UZssFik3gcPmERPJvNgfHt3yuw44gxbJNbSLJdB30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kQWoIKwzKWTvAz5sa/RQOAq9+E8K2lG4zJEPE5lqHdg=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04WYIvNSXsG7g7/ViYzSbELJEswATmX/Rm7qu57Srrk=</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yljvDcZbJaKTkalOGouz4xgxPMHUwsCTTc1c5F/8BXE=</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KJLxHcorHeaiUolcxFvfIoDO7MVuQ0jr3gAwZx2d0SQ=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Yd1Sr1SIaXfZICr0wH84YuNK+U0dD+JWVh2CYwy4FAE=</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NTvHS4ipQABLP4cuhOOFHOPka9PhicKDdQ3Oziyh9R8=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0fTaYyy4GskkBMmw330GJ/tEfYk1ki16PDj/WXzlMRg=</DigestValue>
      </Reference>
      <Reference URI="/xl/drawings/vmlDrawing2.vml?ContentType=application/vnd.openxmlformats-officedocument.vmlDrawing">
        <DigestMethod Algorithm="http://www.w3.org/2001/04/xmlenc#sha256"/>
        <DigestValue>9MEtGnMjT/0qMA5xmk0CWW5wkYGen1VdEgVVhXSFg14=</DigestValue>
      </Reference>
      <Reference URI="/xl/drawings/vmlDrawing3.vml?ContentType=application/vnd.openxmlformats-officedocument.vmlDrawing">
        <DigestMethod Algorithm="http://www.w3.org/2001/04/xmlenc#sha256"/>
        <DigestValue>Oiu2NM4BJ92kHE3XM3kHgxQ0iHazAJQNdYCYEbQklkw=</DigestValue>
      </Reference>
      <Reference URI="/xl/drawings/vmlDrawing4.vml?ContentType=application/vnd.openxmlformats-officedocument.vmlDrawing">
        <DigestMethod Algorithm="http://www.w3.org/2001/04/xmlenc#sha256"/>
        <DigestValue>d5H2Drf+dA1i5OrZffA0pRwTwY880N2K26N0sMrEPlA=</DigestValue>
      </Reference>
      <Reference URI="/xl/drawings/vmlDrawing5.vml?ContentType=application/vnd.openxmlformats-officedocument.vmlDrawing">
        <DigestMethod Algorithm="http://www.w3.org/2001/04/xmlenc#sha256"/>
        <DigestValue>e4Ua36zP1XBAPR1lOcT9EK+fkgaQphdY2cRlVcOCXq4=</DigestValue>
      </Reference>
      <Reference URI="/xl/drawings/vmlDrawing6.vml?ContentType=application/vnd.openxmlformats-officedocument.vmlDrawing">
        <DigestMethod Algorithm="http://www.w3.org/2001/04/xmlenc#sha256"/>
        <DigestValue>weK0nno1HTRngKokdZDpuuP/YQ9yjeVqRCL7VAN8Pho=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H2jsgiDynawndJVdB5c3/GfklDceUdjk1hMtDNTD4+Y=</DigestValue>
      </Reference>
      <Reference URI="/xl/externalLinks/externalLink1.xml?ContentType=application/vnd.openxmlformats-officedocument.spreadsheetml.externalLink+xml">
        <DigestMethod Algorithm="http://www.w3.org/2001/04/xmlenc#sha256"/>
        <DigestValue>ZWd7In1SjXw1yQzGkU+aW3nMtpAW7BnW6l/htxJ4brE=</DigestValue>
      </Reference>
      <Reference URI="/xl/media/image1.emf?ContentType=image/x-emf">
        <DigestMethod Algorithm="http://www.w3.org/2001/04/xmlenc#sha256"/>
        <DigestValue>zYFCDzzhyDDEr8JUx7t8ZbXp03EKn6lexblXp5Gn4xs=</DigestValue>
      </Reference>
      <Reference URI="/xl/media/image10.emf?ContentType=image/x-emf">
        <DigestMethod Algorithm="http://www.w3.org/2001/04/xmlenc#sha256"/>
        <DigestValue>mBkH5qE3oM43adWNm1HDNWaFA/RFjqp8r7zHlJ9q2rU=</DigestValue>
      </Reference>
      <Reference URI="/xl/media/image11.emf?ContentType=image/x-emf">
        <DigestMethod Algorithm="http://www.w3.org/2001/04/xmlenc#sha256"/>
        <DigestValue>finZsBevH2YJjioa28c04YSVPCt0AeYRqrpKfuXo2oQ=</DigestValue>
      </Reference>
      <Reference URI="/xl/media/image12.emf?ContentType=image/x-emf">
        <DigestMethod Algorithm="http://www.w3.org/2001/04/xmlenc#sha256"/>
        <DigestValue>g6SSZ5UVC1RCwsFGCtj1VcCewypadJL+cuWn0Y2ON6I=</DigestValue>
      </Reference>
      <Reference URI="/xl/media/image13.emf?ContentType=image/x-emf">
        <DigestMethod Algorithm="http://www.w3.org/2001/04/xmlenc#sha256"/>
        <DigestValue>Jbm0dKA6odAW0LeL2ILqJJ+sKaur0F4ITPk9lWUqh7o=</DigestValue>
      </Reference>
      <Reference URI="/xl/media/image14.emf?ContentType=image/x-emf">
        <DigestMethod Algorithm="http://www.w3.org/2001/04/xmlenc#sha256"/>
        <DigestValue>z+B/vqUdHm41805P52GahidXq0f6/V7uKAhRfE+Bo9s=</DigestValue>
      </Reference>
      <Reference URI="/xl/media/image15.emf?ContentType=image/x-emf">
        <DigestMethod Algorithm="http://www.w3.org/2001/04/xmlenc#sha256"/>
        <DigestValue>QEKE+U72icoS2cxex5QzyhCDZoOcBA0CJoOQLgHvNcA=</DigestValue>
      </Reference>
      <Reference URI="/xl/media/image16.emf?ContentType=image/x-emf">
        <DigestMethod Algorithm="http://www.w3.org/2001/04/xmlenc#sha256"/>
        <DigestValue>xJokY1U7oVolaCK1gmdsKgnlsrheO8UHKDTG/BHpF88=</DigestValue>
      </Reference>
      <Reference URI="/xl/media/image2.emf?ContentType=image/x-emf">
        <DigestMethod Algorithm="http://www.w3.org/2001/04/xmlenc#sha256"/>
        <DigestValue>XLFne+i77Ya9IgW2anc6RhntYqosrdM04jmpuqTpKTY=</DigestValue>
      </Reference>
      <Reference URI="/xl/media/image3.emf?ContentType=image/x-emf">
        <DigestMethod Algorithm="http://www.w3.org/2001/04/xmlenc#sha256"/>
        <DigestValue>U6+PvD3ksLtmkxee7cx1TLqpb/GzXIyYZiYKfHQa65g=</DigestValue>
      </Reference>
      <Reference URI="/xl/media/image4.emf?ContentType=image/x-emf">
        <DigestMethod Algorithm="http://www.w3.org/2001/04/xmlenc#sha256"/>
        <DigestValue>m6Z0LMqPZ2+MAKvFOon7I6uutd2I3d+VaBVdYupeJDU=</DigestValue>
      </Reference>
      <Reference URI="/xl/media/image5.emf?ContentType=image/x-emf">
        <DigestMethod Algorithm="http://www.w3.org/2001/04/xmlenc#sha256"/>
        <DigestValue>68XwdD4FTgPL56gFHZxOZzSh/fKDbLdgixM8w5t/HJM=</DigestValue>
      </Reference>
      <Reference URI="/xl/media/image6.emf?ContentType=image/x-emf">
        <DigestMethod Algorithm="http://www.w3.org/2001/04/xmlenc#sha256"/>
        <DigestValue>CE5eHeXx5figHP4E+pnLnUM0HT31/hKDBCDnoUHl7pw=</DigestValue>
      </Reference>
      <Reference URI="/xl/media/image7.emf?ContentType=image/x-emf">
        <DigestMethod Algorithm="http://www.w3.org/2001/04/xmlenc#sha256"/>
        <DigestValue>mPJPZ6MecoOtgdWS700wDfaYLrZPuaQEi+yJGMPljIk=</DigestValue>
      </Reference>
      <Reference URI="/xl/media/image8.emf?ContentType=image/x-emf">
        <DigestMethod Algorithm="http://www.w3.org/2001/04/xmlenc#sha256"/>
        <DigestValue>DS77KxQeqITdACQwijEeQzOFByVED2+JesmUpoqTips=</DigestValue>
      </Reference>
      <Reference URI="/xl/media/image9.emf?ContentType=image/x-emf">
        <DigestMethod Algorithm="http://www.w3.org/2001/04/xmlenc#sha256"/>
        <DigestValue>KuT5cGJfZ1Me6VFQOtS/jlhv6feaiX6ZVGyMtauu1UU=</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tv0mghujyKdZOGT08dDSd6mHkYkNNz+uQFo0+3O77jA=</DigestValue>
      </Reference>
      <Reference URI="/xl/styles.xml?ContentType=application/vnd.openxmlformats-officedocument.spreadsheetml.styles+xml">
        <DigestMethod Algorithm="http://www.w3.org/2001/04/xmlenc#sha256"/>
        <DigestValue>fA8bSDSQ+U179Wz5GPdvokcl4FPwtQUs+r1hZaax3Xk=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JFJq5wIlCIkx+VqU9GMlLA45kew1CTNjf2r9Ce+OCPU=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9c1BZNxXDoQCudJiHV/J41iET19S9K8xqxn8toRfwOk=</DigestValue>
      </Reference>
      <Reference URI="/xl/worksheets/sheet2.xml?ContentType=application/vnd.openxmlformats-officedocument.spreadsheetml.worksheet+xml">
        <DigestMethod Algorithm="http://www.w3.org/2001/04/xmlenc#sha256"/>
        <DigestValue>ydG6KzlxvhJJsjfRowvH984ubIVl4mBDx2ndOzBcYHQ=</DigestValue>
      </Reference>
      <Reference URI="/xl/worksheets/sheet3.xml?ContentType=application/vnd.openxmlformats-officedocument.spreadsheetml.worksheet+xml">
        <DigestMethod Algorithm="http://www.w3.org/2001/04/xmlenc#sha256"/>
        <DigestValue>uAT9nbqJHPrYyVOBmU6Bn0flTzSEIlwnuv19tbHFimc=</DigestValue>
      </Reference>
      <Reference URI="/xl/worksheets/sheet4.xml?ContentType=application/vnd.openxmlformats-officedocument.spreadsheetml.worksheet+xml">
        <DigestMethod Algorithm="http://www.w3.org/2001/04/xmlenc#sha256"/>
        <DigestValue>W7wFAOuTOaFuZ+wdwHoXL/lnKyklFpOFX5nAG0aSqkA=</DigestValue>
      </Reference>
      <Reference URI="/xl/worksheets/sheet5.xml?ContentType=application/vnd.openxmlformats-officedocument.spreadsheetml.worksheet+xml">
        <DigestMethod Algorithm="http://www.w3.org/2001/04/xmlenc#sha256"/>
        <DigestValue>22Yr9XKza8mpOl2KUUaAS5xU+LuTvXDKkRPupA0zOHE=</DigestValue>
      </Reference>
      <Reference URI="/xl/worksheets/sheet6.xml?ContentType=application/vnd.openxmlformats-officedocument.spreadsheetml.worksheet+xml">
        <DigestMethod Algorithm="http://www.w3.org/2001/04/xmlenc#sha256"/>
        <DigestValue>K92okni847dHuAaZZvJbeI+czIdNE1sMECeq7ij/eTU=</DigestValue>
      </Reference>
    </Manifest>
    <SignatureProperties>
      <SignatureProperty Id="idSignatureTime" Target="#idPackageSignature">
        <mdssi:SignatureTime xmlns:mdssi="http://schemas.openxmlformats.org/package/2006/digital-signature">
          <mdssi:Format>YYYY-MM-DDThh:mm:ssTZD</mdssi:Format>
          <mdssi:Value>2024-04-16T15:29:41Z</mdssi:Value>
        </mdssi:SignatureTime>
      </SignatureProperty>
    </SignatureProperties>
  </Object>
  <Object Id="idOfficeObject">
    <SignatureProperties>
      <SignatureProperty Id="idOfficeV1Details" Target="#idPackageSignature">
        <SignatureInfoV1 xmlns="http://schemas.microsoft.com/office/2006/digsig">
          <SetupID>{320D6641-EE99-4C9C-A993-C14A0FD0DFAB}</SetupID>
          <SignatureText>RAUL VARGAS</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2024-04-16T15:29:41Z</xd:SigningTime>
          <xd:SigningCertificate>
            <xd:Cert>
              <xd:CertDigest>
                <DigestMethod Algorithm="http://www.w3.org/2001/04/xmlenc#sha256"/>
                <DigestValue>slAm/7+SE1LAv+Xt5H5KrSDsi1g+ENwyop5UJyftEKE=</DigestValue>
              </xd:CertDigest>
              <xd:IssuerSerial>
                <X509IssuerName>C=PY, O=DOCUMENTA S.A., SERIALNUMBER=RUC80050172-1, CN=CA-DOCUMENTA S.A.</X509IssuerName>
                <X509SerialNumber>461866560776759092</X509SerialNumber>
              </xd:IssuerSerial>
            </xd:Cert>
          </xd:SigningCertificate>
          <xd:SignaturePolicyIdentifier>
            <xd:SignaturePolicyImplied/>
          </xd:SignaturePolicyIdentifier>
        </xd:SignedSignatureProperties>
      </xd:SignedProperties>
    </xd:QualifyingProperties>
  </Object>
  <Object Id="idValidSigLnImg">AQAAAGwAAAAAAAAAAAAAAEkBAACfAAAAAAAAAAAAAAAZFwAAOwsAACBFTUYAAAEAcBsAAKoAAAAGAAAAAAAAAAAAAAAAAAAAgAcAADgEAABYAQAAwgAAAAAAAAAAAAAAAAAAAMA/BQDQ9QIACgAAABAAAAAAAAAAAAAAAEsAAAAQAAAAAAAAAAUAAAAeAAAAGAAAAAAAAAAAAAAASgEAAKAAAAAnAAAAGAAAAAEAAAAAAAAAAAAAAAAAAAAlAAAADAAAAAEAAABMAAAAZAAAAAAAAAAAAAAASQEAAJ8AAAAAAAAAAAAAAEo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JAQAAnwAAAAAAAAAAAAAASgEAAKAAAAAhAPAAAAAAAAAAAAAAAIA/AAAAAAAAAAAAAIA/AAAAAAAAAAAAAAAAAAAAAAAAAAAAAAAAAAAAAAAAAAAlAAAADAAAAAAAAIAoAAAADAAAAAEAAAAnAAAAGAAAAAEAAAAAAAAA8PDwAAAAAAAlAAAADAAAAAEAAABMAAAAZAAAAAAAAAAAAAAASQEAAJ8AAAAAAAAAAAAAAEoBAACgAAAAIQDwAAAAAAAAAAAAAACAPwAAAAAAAAAAAACAPwAAAAAAAAAAAAAAAAAAAAAAAAAAAAAAAAAAAAAAAAAAJQAAAAwAAAAAAACAKAAAAAwAAAABAAAAJwAAABgAAAABAAAAAAAAAPDw8AAAAAAAJQAAAAwAAAABAAAATAAAAGQAAAAAAAAAAAAAAEkBAACfAAAAAAAAAAAAAABKAQAAoAAAACEA8AAAAAAAAAAAAAAAgD8AAAAAAAAAAAAAgD8AAAAAAAAAAAAAAAAAAAAAAAAAAAAAAAAAAAAAAAAAACUAAAAMAAAAAAAAgCgAAAAMAAAAAQAAACcAAAAYAAAAAQAAAAAAAADw8PAAAAAAACUAAAAMAAAAAQAAAEwAAABkAAAAAAAAAAAAAABJAQAAnwAAAAAAAAAAAAAASgEAAKAAAAAhAPAAAAAAAAAAAAAAAIA/AAAAAAAAAAAAAIA/AAAAAAAAAAAAAAAAAAAAAAAAAAAAAAAAAAAAAAAAAAAlAAAADAAAAAAAAIAoAAAADAAAAAEAAAAnAAAAGAAAAAEAAAAAAAAA////AAAAAAAlAAAADAAAAAEAAABMAAAAZAAAAAAAAAAAAAAASQEAAJ8AAAAAAAAAAAAAAEoBAACgAAAAIQDwAAAAAAAAAAAAAACAPwAAAAAAAAAAAACAPwAAAAAAAAAAAAAAAAAAAAAAAAAAAAAAAAAAAAAAAAAAJQAAAAwAAAAAAACAKAAAAAwAAAABAAAAJwAAABgAAAABAAAAAAAAAP///wAAAAAAJQAAAAwAAAABAAAATAAAAGQAAAAAAAAAAAAAAEkBAACfAAAAAAAAAAAAAABK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2AC8ANAAvADIAMAAyADQAAAAHAAAABwAAAAUAAAAHAAAABQAAAAcAAAAHAAAABwAAAAcAAABLAAAAQAAAADAAAAAFAAAAIAAAAAEAAAABAAAAEAAAAAAAAAAAAAAASgEAAKAAAAAAAAAAAAAAAEo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EAAABWAAAAMAAAADsAAACC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IAAABXAAAAJQAAAAwAAAAEAAAAVAAAAJAAAAAxAAAAOwAAALAAAABWAAAAAQAAAFVVj0EmtI9BMQAAADsAAAALAAAATAAAAAAAAAAAAAAAAAAAAP//////////ZAAAAFIAQQBVAEwAIABWAEEAUgBHAEEAUwCPQQwAAAANAAAADgAAAAkAAAAFAAAADAAAAA0AAAAMAAAADgAAAA0AAAALAAAASwAAAEAAAAAwAAAABQAAACAAAAABAAAAAQAAABAAAAAAAAAAAAAAAEoBAACgAAAAAAAAAAAAAABKAQAAoAAAACUAAAAMAAAAAgAAACcAAAAYAAAABQAAAAAAAAD///8AAAAAACUAAAAMAAAABQAAAEwAAABkAAAAAAAAAGEAAABJAQAAmwAAAAAAAABhAAAASgEAADsAAAAhAPAAAAAAAAAAAAAAAIA/AAAAAAAAAAAAAIA/AAAAAAAAAAAAAAAAAAAAAAAAAAAAAAAAAAAAAAAAAAAlAAAADAAAAAAAAIAoAAAADAAAAAUAAAAnAAAAGAAAAAUAAAAAAAAA////AAAAAAAlAAAADAAAAAUAAABMAAAAZAAAAA4AAABhAAAAOwEAAHEAAAAOAAAAYQAAAC4BAAARAAAAIQDwAAAAAAAAAAAAAACAPwAAAAAAAAAAAACAPwAAAAAAAAAAAAAAAAAAAAAAAAAAAAAAAAAAAAAAAAAAJQAAAAwAAAAAAACAKAAAAAwAAAAFAAAAJQAAAAwAAAABAAAAGAAAAAwAAAAAAAAAEgAAAAwAAAABAAAAHgAAABgAAAAOAAAAYQAAADwBAAByAAAAJQAAAAwAAAABAAAAVAAAAJAAAAAPAAAAYQAAAGEAAABxAAAAAQAAAFVVj0EmtI9BDwAAAGEAAAALAAAATAAAAAAAAAAAAAAAAAAAAP//////////ZAAAAFIAQQBVAEwAIABWAEEAUgBHAEEAUwAAAAgAAAAIAAAACQAAAAYAAAAEAAAACAAAAAgAAAAIAAAACQAAAAgAAAAHAAAASwAAAEAAAAAwAAAABQAAACAAAAABAAAAAQAAABAAAAAAAAAAAAAAAEoBAACgAAAAAAAAAAAAAABKAQAAoAAAACUAAAAMAAAAAgAAACcAAAAYAAAABQAAAAAAAAD///8AAAAAACUAAAAMAAAABQAAAEwAAABkAAAADgAAAHYAAAA7AQAAhgAAAA4AAAB2AAAALgEAABEAAAAhAPAAAAAAAAAAAAAAAIA/AAAAAAAAAAAAAIA/AAAAAAAAAAAAAAAAAAAAAAAAAAAAAAAAAAAAAAAAAAAlAAAADAAAAAAAAIAoAAAADAAAAAUAAAAlAAAADAAAAAEAAAAYAAAADAAAAAAAAAASAAAADAAAAAEAAAAeAAAAGAAAAA4AAAB2AAAAPAEAAIcAAAAlAAAADAAAAAEAAABUAAAAeAAAAA8AAAB2AAAAQAAAAIYAAAABAAAAVVWPQSa0j0EPAAAAdgAAAAcAAABMAAAAAAAAAAAAAAAAAAAA//////////9cAAAAUwBJAE4ARABJAEMATwAAAAcAAAADAAAACgAAAAkAAAADAAAACAAAAAoAAABLAAAAQAAAADAAAAAFAAAAIAAAAAEAAAABAAAAEAAAAAAAAAAAAAAASgEAAKAAAAAAAAAAAAAAAEoBAACgAAAAJQAAAAwAAAACAAAAJwAAABgAAAAFAAAAAAAAAP///wAAAAAAJQAAAAwAAAAFAAAATAAAAGQAAAAOAAAAiwAAADsBAACbAAAADgAAAIsAAAAuAQAAEQAAACEA8AAAAAAAAAAAAAAAgD8AAAAAAAAAAAAAgD8AAAAAAAAAAAAAAAAAAAAAAAAAAAAAAAAAAAAAAAAAACUAAAAMAAAAAAAAgCgAAAAMAAAABQAAACUAAAAMAAAAAQAAABgAAAAMAAAAAAAAABIAAAAMAAAAAQAAABYAAAAMAAAAAAAAAFQAAABIAQAADwAAAIsAAAA6AQAAmwAAAAEAAABVVY9BJrSPQQ8AAACLAAAAKgAAAEwAAAAEAAAADgAAAIsAAAA8AQAAnAAAAKAAAABGAGkAcgBtAGEAZABvACAAcABvAHIAOgAgAFIAQQBVAEwAIABGAEUAUgBOAEEATgBEAE8AIABWAEEAUgBHAEEAUwAgAFMAQQBSAFQATwBSAEkATwAGAAAAAwAAAAUAAAALAAAABwAAAAgAAAAIAAAABAAAAAgAAAAIAAAABQAAAAMAAAAEAAAACAAAAAgAAAAJAAAABgAAAAQAAAAGAAAABwAAAAgAAAAKAAAACAAAAAoAAAAJAAAACgAAAAQAAAAIAAAACAAAAAgAAAAJAAAACAAAAAcAAAAEAAAABwAAAAgAAAAIAAAABwAAAAoAAAAIAAAAAwAAAAoAAAAWAAAADAAAAAAAAAAlAAAADAAAAAIAAAAOAAAAFAAAAAAAAAAQAAAAFAAAAA==</Object>
  <Object Id="idInvalidSigLnImg">AQAAAGwAAAAAAAAAAAAAAEkBAACfAAAAAAAAAAAAAAAZFwAAOwsAACBFTUYAAAEA8CEAALEAAAAGAAAAAAAAAAAAAAAAAAAAgAcAADgEAABYAQAAwgAAAAAAAAAAAAAAAAAAAMA/BQDQ9QIACgAAABAAAAAAAAAAAAAAAEsAAAAQAAAAAAAAAAUAAAAeAAAAGAAAAAAAAAAAAAAASgEAAKAAAAAnAAAAGAAAAAEAAAAAAAAAAAAAAAAAAAAlAAAADAAAAAEAAABMAAAAZAAAAAAAAAAAAAAASQEAAJ8AAAAAAAAAAAAAAEo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JAQAAnwAAAAAAAAAAAAAASgEAAKAAAAAhAPAAAAAAAAAAAAAAAIA/AAAAAAAAAAAAAIA/AAAAAAAAAAAAAAAAAAAAAAAAAAAAAAAAAAAAAAAAAAAlAAAADAAAAAAAAIAoAAAADAAAAAEAAAAnAAAAGAAAAAEAAAAAAAAA8PDwAAAAAAAlAAAADAAAAAEAAABMAAAAZAAAAAAAAAAAAAAASQEAAJ8AAAAAAAAAAAAAAEoBAACgAAAAIQDwAAAAAAAAAAAAAACAPwAAAAAAAAAAAACAPwAAAAAAAAAAAAAAAAAAAAAAAAAAAAAAAAAAAAAAAAAAJQAAAAwAAAAAAACAKAAAAAwAAAABAAAAJwAAABgAAAABAAAAAAAAAPDw8AAAAAAAJQAAAAwAAAABAAAATAAAAGQAAAAAAAAAAAAAAEkBAACfAAAAAAAAAAAAAABKAQAAoAAAACEA8AAAAAAAAAAAAAAAgD8AAAAAAAAAAAAAgD8AAAAAAAAAAAAAAAAAAAAAAAAAAAAAAAAAAAAAAAAAACUAAAAMAAAAAAAAgCgAAAAMAAAAAQAAACcAAAAYAAAAAQAAAAAAAADw8PAAAAAAACUAAAAMAAAAAQAAAEwAAABkAAAAAAAAAAAAAABJAQAAnwAAAAAAAAAAAAAASgEAAKAAAAAhAPAAAAAAAAAAAAAAAIA/AAAAAAAAAAAAAIA/AAAAAAAAAAAAAAAAAAAAAAAAAAAAAAAAAAAAAAAAAAAlAAAADAAAAAAAAIAoAAAADAAAAAEAAAAnAAAAGAAAAAEAAAAAAAAA////AAAAAAAlAAAADAAAAAEAAABMAAAAZAAAAAAAAAAAAAAASQEAAJ8AAAAAAAAAAAAAAEoBAACgAAAAIQDwAAAAAAAAAAAAAACAPwAAAAAAAAAAAACAPwAAAAAAAAAAAAAAAAAAAAAAAAAAAAAAAAAAAAAAAAAAJQAAAAwAAAAAAACAKAAAAAwAAAABAAAAJwAAABgAAAABAAAAAAAAAP///wAAAAAAJQAAAAwAAAABAAAATAAAAGQAAAAAAAAAAAAAAEkBAACfAAAAAAAAAAAAAABK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KAQAAoAAAAAAAAAAAAAAAS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sQAAAFYAAAAwAAAAOwAAAII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sgAAAFcAAAAlAAAADAAAAAQAAABUAAAAkAAAADEAAAA7AAAAsAAAAFYAAAABAAAAVVWPQSa0j0ExAAAAOwAAAAsAAABMAAAAAAAAAAAAAAAAAAAA//////////9kAAAAUgBBAFUATAAgAFYAQQBSAEcAQQBTAAAADAAAAA0AAAAOAAAACQAAAAUAAAAMAAAADQAAAAwAAAAOAAAADQAAAAsAAABLAAAAQAAAADAAAAAFAAAAIAAAAAEAAAABAAAAEAAAAAAAAAAAAAAASgEAAKAAAAAAAAAAAAAAAEoBAACgAAAAJQAAAAwAAAACAAAAJwAAABgAAAAFAAAAAAAAAP///wAAAAAAJQAAAAwAAAAFAAAATAAAAGQAAAAAAAAAYQAAAEkBAACbAAAAAAAAAGEAAABKAQAAOwAAACEA8AAAAAAAAAAAAAAAgD8AAAAAAAAAAAAAgD8AAAAAAAAAAAAAAAAAAAAAAAAAAAAAAAAAAAAAAAAAACUAAAAMAAAAAAAAgCgAAAAMAAAABQAAACcAAAAYAAAABQAAAAAAAAD///8AAAAAACUAAAAMAAAABQAAAEwAAABkAAAADgAAAGEAAAA7AQAAcQAAAA4AAABhAAAALgEAABEAAAAhAPAAAAAAAAAAAAAAAIA/AAAAAAAAAAAAAIA/AAAAAAAAAAAAAAAAAAAAAAAAAAAAAAAAAAAAAAAAAAAlAAAADAAAAAAAAIAoAAAADAAAAAUAAAAlAAAADAAAAAEAAAAYAAAADAAAAAAAAAASAAAADAAAAAEAAAAeAAAAGAAAAA4AAABhAAAAPAEAAHIAAAAlAAAADAAAAAEAAABUAAAAkAAAAA8AAABhAAAAYQAAAHEAAAABAAAAVVWPQSa0j0EPAAAAYQAAAAsAAABMAAAAAAAAAAAAAAAAAAAA//////////9kAAAAUgBBAFUATAAgAFYAQQBSAEcAQQBTAAAACAAAAAgAAAAJAAAABgAAAAQAAAAIAAAACAAAAAgAAAAJAAAACAAAAAcAAABLAAAAQAAAADAAAAAFAAAAIAAAAAEAAAABAAAAEAAAAAAAAAAAAAAASgEAAKAAAAAAAAAAAAAAAEoBAACgAAAAJQAAAAwAAAACAAAAJwAAABgAAAAFAAAAAAAAAP///wAAAAAAJQAAAAwAAAAFAAAATAAAAGQAAAAOAAAAdgAAADsBAACGAAAADgAAAHYAAAAuAQAAEQAAACEA8AAAAAAAAAAAAAAAgD8AAAAAAAAAAAAAgD8AAAAAAAAAAAAAAAAAAAAAAAAAAAAAAAAAAAAAAAAAACUAAAAMAAAAAAAAgCgAAAAMAAAABQAAACUAAAAMAAAAAQAAABgAAAAMAAAAAAAAABIAAAAMAAAAAQAAAB4AAAAYAAAADgAAAHYAAAA8AQAAhwAAACUAAAAMAAAAAQAAAFQAAAB4AAAADwAAAHYAAABAAAAAhgAAAAEAAABVVY9BJrSPQQ8AAAB2AAAABwAAAEwAAAAAAAAAAAAAAAAAAAD//////////1wAAABTAEkATgBEAEkAQwBPAAAABwAAAAMAAAAKAAAACQAAAAMAAAAIAAAACgAAAEsAAABAAAAAMAAAAAUAAAAgAAAAAQAAAAEAAAAQAAAAAAAAAAAAAABKAQAAoAAAAAAAAAAAAAAASgEAAKAAAAAlAAAADAAAAAIAAAAnAAAAGAAAAAUAAAAAAAAA////AAAAAAAlAAAADAAAAAUAAABMAAAAZAAAAA4AAACLAAAAOwEAAJsAAAAOAAAAiwAAAC4BAAARAAAAIQDwAAAAAAAAAAAAAACAPwAAAAAAAAAAAACAPwAAAAAAAAAAAAAAAAAAAAAAAAAAAAAAAAAAAAAAAAAAJQAAAAwAAAAAAACAKAAAAAwAAAAFAAAAJQAAAAwAAAABAAAAGAAAAAwAAAAAAAAAEgAAAAwAAAABAAAAFgAAAAwAAAAAAAAAVAAAAEgBAAAPAAAAiwAAADoBAACbAAAAAQAAAFVVj0EmtI9BDwAAAIsAAAAqAAAATAAAAAQAAAAOAAAAiwAAADwBAACcAAAAoAAAAEYAaQByAG0AYQBkAG8AIABwAG8AcgA6ACAAUgBBAFUATAAgAEYARQBSAE4AQQBOAEQATwAgAFYAQQBSAEcAQQBTACAAUwBBAFIAVABPAFIASQBPAAYAAAADAAAABQAAAAsAAAAHAAAACAAAAAgAAAAEAAAACAAAAAgAAAAFAAAAAwAAAAQAAAAIAAAACAAAAAkAAAAGAAAABAAAAAYAAAAHAAAACAAAAAoAAAAIAAAACgAAAAkAAAAKAAAABAAAAAgAAAAIAAAACAAAAAkAAAAIAAAABwAAAAQAAAAHAAAACAAAAAgAAAAHAAAACgAAAAgAAAADAAAACgAAABYAAAAMAAAAAAAAACUAAAAMAAAAAgAAAA4AAAAUAAAAAAAAABAAAAAUAAAA</Object>
</Signature>
</file>

<file path=_xmlsignatures/sig1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1PELvQ293SN0p7pNoW77csDgP4t9igd6hbZfGN2q8lM=</DigestValue>
    </Reference>
    <Reference Type="http://www.w3.org/2000/09/xmldsig#Object" URI="#idOfficeObject">
      <DigestMethod Algorithm="http://www.w3.org/2001/04/xmlenc#sha256"/>
      <DigestValue>oI2zyPJkA/HjXFZGjCCZ0IS7rjdJhJ69UTW6HjBIoS4=</DigestValue>
    </Reference>
    <Reference Type="http://uri.etsi.org/01903#SignedProperties" URI="#idSignedProperties">
      <Transforms>
        <Transform Algorithm="http://www.w3.org/TR/2001/REC-xml-c14n-20010315"/>
      </Transforms>
      <DigestMethod Algorithm="http://www.w3.org/2001/04/xmlenc#sha256"/>
      <DigestValue>yphS0JQEBzE5hVVtQRVJ2cdSz8rSxg1PUuI6C+3J8Sg=</DigestValue>
    </Reference>
    <Reference Type="http://www.w3.org/2000/09/xmldsig#Object" URI="#idValidSigLnImg">
      <DigestMethod Algorithm="http://www.w3.org/2001/04/xmlenc#sha256"/>
      <DigestValue>WCgNFIGaGmmFi3z0ZvM/RJGq2vZZIwi36lv+Ei8h5JY=</DigestValue>
    </Reference>
    <Reference Type="http://www.w3.org/2000/09/xmldsig#Object" URI="#idInvalidSigLnImg">
      <DigestMethod Algorithm="http://www.w3.org/2001/04/xmlenc#sha256"/>
      <DigestValue>rjsFR7WTbF1b8+i/W63tXKThzmbaLjinQDm8EYI9Ouc=</DigestValue>
    </Reference>
  </SignedInfo>
  <SignatureValue>IZrgsgOtLGpk4x4OIaeqZmVpDYESDXVzDEvGeEQqyRmm2PSgdia13gXkVPBkuWSZojjWYlhx35IP
zWy5iytRGF8YyXNIkoV0EY2gzXBFdS7ogDXzGZDlBJpM8458/EphaXzQa80zHCObNESm8lXH18Tt
BV8ruCYUp+WPHzc9B4Vi4ZpbqeblVJyC0s1hmcftpRDSKq4imYzm044uogFmxauC8ZGKKv9lA9O9
GTCnjdnqtjwOzIMhtAF2GDA1Ct8MydOtSYutkHX7WtSqNXVf6HcB9cimvAMUs6JBzutEP7GDrZXr
NYlrHtmJcicdC1x/3yBDMlwxMfYjOoZlECj0zQ==</SignatureValue>
  <KeyInfo>
    <X509Data>
      <X509Certificate>MIIIgzCCBmugAwIBAgIIBmjhMKC65zQwDQYJKoZIhvcNAQELBQAwWjEaMBgGA1UEAwwRQ0EtRE9DVU1FTlRBIFMuQS4xFjAUBgNVBAUTDVJVQzgwMDUwMTcyLTExFzAVBgNVBAoMDkRPQ1VNRU5UQSBTLkEuMQswCQYDVQQGEwJQWTAeFw0yMzA1MTAxMjI4MDBaFw0yNTA1MDkxMjI4MDBaMIG/MSYwJAYDVQQDDB1SQVVMIEZFUk5BTkRPIFZBUkdBUyBTQVJUT1JJTzESMBAGA1UEBRMJQ0kxMjE5MTQzMRYwFAYDVQQqDA1SQVVMIEZFUk5BTkRPMRgwFgYDVQQEDA9WQVJHQVMgU0FSVE9SSU8xCzAJBgNVBAsMAkYyMTUwMwYDVQQKDCxDRVJUSUZJQ0FETyBDVUFMSUZJQ0FETyBERSBGSVJNQSBFTEVDVFJPTklDQTELMAkGA1UEBhMCUFkwggEiMA0GCSqGSIb3DQEBAQUAA4IBDwAwggEKAoIBAQDEIY0KnPMrlbq4cBY+/uxR2C5ttxP5TjFWMkskKpDxA2sY6ZVEkQWh+E+B9oD+1nuEKqM09SWXYNEQofTSCPymt9JtXMj+rGRBrfckZzACWy3huHRrrGZGh1UCzphXXYkWsvJUCYPDCh8o+lUPCoxZJDUmFxpoDB/R+Y5GC1JqHkYw2MfcNwLSuXzSWY5giWciqM59OXgNZ3PeoEvlnJQwcFjLYt2W3kBGzETJYtPhLBNrOa85sZ/d+SYzPZslIn8QKPWD865TSWuJdxkDSJMrUlW69luKiUbuGoBOUaqWnNZT6mackmK1OvEQHN8n+wQeIoJH6vKAY+ftUI7nzlgtAgMBAAGjggPlMIID4TAMBgNVHRMBAf8EAjAAMB8GA1UdIwQYMBaAFKE9hSvN2CyWHzkCDJ9TO1jYlQt7MIGUBggrBgEFBQcBAQSBhzCBhDBVBggrBgEFBQcwAoZJaHR0cHM6Ly93d3cuZGlnaXRvLmNvbS5weS91cGxvYWRzL2NlcnRpZmljYWRvLWRvY3VtZW50YS1zYS0xNTM1MTE3NzcxLmNydDArBggrBgEFBQcwAYYfaHR0cHM6Ly93d3cuZGlnaXRvLmNvbS5weS9vY3NwLzBIBgNVHREEQTA/gRFjZW5jb21leEB5YWhvby5lc6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Nk9U7f4ANcDu97Wq/hkWizdEkErMA4GA1UdDwEB/wQEAwIF4DANBgkqhkiG9w0BAQsFAAOCAgEAMpzZvTdJ2fwa8Y6JzEMbIP7gw3F+ZC7DlYMHYcc/tUe7BVPapwcdtC7k/IeKzf067jkGfsu97eq0w5QRl4fjc8Azhw37g1YqEUczFsXztPqLMFhbxASaHBP9P6PwB/nVA2D0U8o2aPLJWigIhTlF5BQ1m1v1+Q7kCOv0t0eQ/m0MzkXzf5zNuFoQ5wLVUowIYN9n/6vZ1FLvV0Mr8b2yep0BGxGvX/2O/Wun1n4QpBBM29K3uw2txv1q+iC3TQH49asYXv7iZ6Sxc/TwSmag7xBDFmmL+3iv7A8C7otBK1lOu8gBczekRPCTaluDVUG2lSxQxqpCPm/aC/+xocGzGG6O2Rm+bvxT1IaBNnjeffWSYEGLhcjsdT77UUTMncPp3iY13FHyXInwZMXHiWMhjx00k+pvN7Lum5ET49hD+gWCe67Pr3pAuDZ/VKTTll/ShGXpcCO98c/Vwndk/ycNf2a9uHhkKRJYtMARzX0vAUqr2dFQBP/bjinezwgtSBzxDTdkjjLUirgs7yKSJy4Fe4EK0oo8WXYz3aMzKJUebyJsmBTBlqqolvCpb7wof9aCU5CVL6WP44epuYugLAL10r1WKOhRiy4d+R/f/qLZrwzD3nnDmHvPBcdNqDw496wd55UZssFik3gcPmERPJvNgfHt3yuw44gxbJNbSLJdB30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kQWoIKwzKWTvAz5sa/RQOAq9+E8K2lG4zJEPE5lqHdg=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04WYIvNSXsG7g7/ViYzSbELJEswATmX/Rm7qu57Srrk=</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yljvDcZbJaKTkalOGouz4xgxPMHUwsCTTc1c5F/8BXE=</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KJLxHcorHeaiUolcxFvfIoDO7MVuQ0jr3gAwZx2d0SQ=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Yd1Sr1SIaXfZICr0wH84YuNK+U0dD+JWVh2CYwy4FAE=</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NTvHS4ipQABLP4cuhOOFHOPka9PhicKDdQ3Oziyh9R8=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0fTaYyy4GskkBMmw330GJ/tEfYk1ki16PDj/WXzlMRg=</DigestValue>
      </Reference>
      <Reference URI="/xl/drawings/vmlDrawing2.vml?ContentType=application/vnd.openxmlformats-officedocument.vmlDrawing">
        <DigestMethod Algorithm="http://www.w3.org/2001/04/xmlenc#sha256"/>
        <DigestValue>9MEtGnMjT/0qMA5xmk0CWW5wkYGen1VdEgVVhXSFg14=</DigestValue>
      </Reference>
      <Reference URI="/xl/drawings/vmlDrawing3.vml?ContentType=application/vnd.openxmlformats-officedocument.vmlDrawing">
        <DigestMethod Algorithm="http://www.w3.org/2001/04/xmlenc#sha256"/>
        <DigestValue>Oiu2NM4BJ92kHE3XM3kHgxQ0iHazAJQNdYCYEbQklkw=</DigestValue>
      </Reference>
      <Reference URI="/xl/drawings/vmlDrawing4.vml?ContentType=application/vnd.openxmlformats-officedocument.vmlDrawing">
        <DigestMethod Algorithm="http://www.w3.org/2001/04/xmlenc#sha256"/>
        <DigestValue>d5H2Drf+dA1i5OrZffA0pRwTwY880N2K26N0sMrEPlA=</DigestValue>
      </Reference>
      <Reference URI="/xl/drawings/vmlDrawing5.vml?ContentType=application/vnd.openxmlformats-officedocument.vmlDrawing">
        <DigestMethod Algorithm="http://www.w3.org/2001/04/xmlenc#sha256"/>
        <DigestValue>e4Ua36zP1XBAPR1lOcT9EK+fkgaQphdY2cRlVcOCXq4=</DigestValue>
      </Reference>
      <Reference URI="/xl/drawings/vmlDrawing6.vml?ContentType=application/vnd.openxmlformats-officedocument.vmlDrawing">
        <DigestMethod Algorithm="http://www.w3.org/2001/04/xmlenc#sha256"/>
        <DigestValue>weK0nno1HTRngKokdZDpuuP/YQ9yjeVqRCL7VAN8Pho=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H2jsgiDynawndJVdB5c3/GfklDceUdjk1hMtDNTD4+Y=</DigestValue>
      </Reference>
      <Reference URI="/xl/externalLinks/externalLink1.xml?ContentType=application/vnd.openxmlformats-officedocument.spreadsheetml.externalLink+xml">
        <DigestMethod Algorithm="http://www.w3.org/2001/04/xmlenc#sha256"/>
        <DigestValue>ZWd7In1SjXw1yQzGkU+aW3nMtpAW7BnW6l/htxJ4brE=</DigestValue>
      </Reference>
      <Reference URI="/xl/media/image1.emf?ContentType=image/x-emf">
        <DigestMethod Algorithm="http://www.w3.org/2001/04/xmlenc#sha256"/>
        <DigestValue>zYFCDzzhyDDEr8JUx7t8ZbXp03EKn6lexblXp5Gn4xs=</DigestValue>
      </Reference>
      <Reference URI="/xl/media/image10.emf?ContentType=image/x-emf">
        <DigestMethod Algorithm="http://www.w3.org/2001/04/xmlenc#sha256"/>
        <DigestValue>mBkH5qE3oM43adWNm1HDNWaFA/RFjqp8r7zHlJ9q2rU=</DigestValue>
      </Reference>
      <Reference URI="/xl/media/image11.emf?ContentType=image/x-emf">
        <DigestMethod Algorithm="http://www.w3.org/2001/04/xmlenc#sha256"/>
        <DigestValue>finZsBevH2YJjioa28c04YSVPCt0AeYRqrpKfuXo2oQ=</DigestValue>
      </Reference>
      <Reference URI="/xl/media/image12.emf?ContentType=image/x-emf">
        <DigestMethod Algorithm="http://www.w3.org/2001/04/xmlenc#sha256"/>
        <DigestValue>g6SSZ5UVC1RCwsFGCtj1VcCewypadJL+cuWn0Y2ON6I=</DigestValue>
      </Reference>
      <Reference URI="/xl/media/image13.emf?ContentType=image/x-emf">
        <DigestMethod Algorithm="http://www.w3.org/2001/04/xmlenc#sha256"/>
        <DigestValue>Jbm0dKA6odAW0LeL2ILqJJ+sKaur0F4ITPk9lWUqh7o=</DigestValue>
      </Reference>
      <Reference URI="/xl/media/image14.emf?ContentType=image/x-emf">
        <DigestMethod Algorithm="http://www.w3.org/2001/04/xmlenc#sha256"/>
        <DigestValue>z+B/vqUdHm41805P52GahidXq0f6/V7uKAhRfE+Bo9s=</DigestValue>
      </Reference>
      <Reference URI="/xl/media/image15.emf?ContentType=image/x-emf">
        <DigestMethod Algorithm="http://www.w3.org/2001/04/xmlenc#sha256"/>
        <DigestValue>QEKE+U72icoS2cxex5QzyhCDZoOcBA0CJoOQLgHvNcA=</DigestValue>
      </Reference>
      <Reference URI="/xl/media/image16.emf?ContentType=image/x-emf">
        <DigestMethod Algorithm="http://www.w3.org/2001/04/xmlenc#sha256"/>
        <DigestValue>xJokY1U7oVolaCK1gmdsKgnlsrheO8UHKDTG/BHpF88=</DigestValue>
      </Reference>
      <Reference URI="/xl/media/image2.emf?ContentType=image/x-emf">
        <DigestMethod Algorithm="http://www.w3.org/2001/04/xmlenc#sha256"/>
        <DigestValue>XLFne+i77Ya9IgW2anc6RhntYqosrdM04jmpuqTpKTY=</DigestValue>
      </Reference>
      <Reference URI="/xl/media/image3.emf?ContentType=image/x-emf">
        <DigestMethod Algorithm="http://www.w3.org/2001/04/xmlenc#sha256"/>
        <DigestValue>U6+PvD3ksLtmkxee7cx1TLqpb/GzXIyYZiYKfHQa65g=</DigestValue>
      </Reference>
      <Reference URI="/xl/media/image4.emf?ContentType=image/x-emf">
        <DigestMethod Algorithm="http://www.w3.org/2001/04/xmlenc#sha256"/>
        <DigestValue>m6Z0LMqPZ2+MAKvFOon7I6uutd2I3d+VaBVdYupeJDU=</DigestValue>
      </Reference>
      <Reference URI="/xl/media/image5.emf?ContentType=image/x-emf">
        <DigestMethod Algorithm="http://www.w3.org/2001/04/xmlenc#sha256"/>
        <DigestValue>68XwdD4FTgPL56gFHZxOZzSh/fKDbLdgixM8w5t/HJM=</DigestValue>
      </Reference>
      <Reference URI="/xl/media/image6.emf?ContentType=image/x-emf">
        <DigestMethod Algorithm="http://www.w3.org/2001/04/xmlenc#sha256"/>
        <DigestValue>CE5eHeXx5figHP4E+pnLnUM0HT31/hKDBCDnoUHl7pw=</DigestValue>
      </Reference>
      <Reference URI="/xl/media/image7.emf?ContentType=image/x-emf">
        <DigestMethod Algorithm="http://www.w3.org/2001/04/xmlenc#sha256"/>
        <DigestValue>mPJPZ6MecoOtgdWS700wDfaYLrZPuaQEi+yJGMPljIk=</DigestValue>
      </Reference>
      <Reference URI="/xl/media/image8.emf?ContentType=image/x-emf">
        <DigestMethod Algorithm="http://www.w3.org/2001/04/xmlenc#sha256"/>
        <DigestValue>DS77KxQeqITdACQwijEeQzOFByVED2+JesmUpoqTips=</DigestValue>
      </Reference>
      <Reference URI="/xl/media/image9.emf?ContentType=image/x-emf">
        <DigestMethod Algorithm="http://www.w3.org/2001/04/xmlenc#sha256"/>
        <DigestValue>KuT5cGJfZ1Me6VFQOtS/jlhv6feaiX6ZVGyMtauu1UU=</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tv0mghujyKdZOGT08dDSd6mHkYkNNz+uQFo0+3O77jA=</DigestValue>
      </Reference>
      <Reference URI="/xl/styles.xml?ContentType=application/vnd.openxmlformats-officedocument.spreadsheetml.styles+xml">
        <DigestMethod Algorithm="http://www.w3.org/2001/04/xmlenc#sha256"/>
        <DigestValue>fA8bSDSQ+U179Wz5GPdvokcl4FPwtQUs+r1hZaax3Xk=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JFJq5wIlCIkx+VqU9GMlLA45kew1CTNjf2r9Ce+OCPU=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9c1BZNxXDoQCudJiHV/J41iET19S9K8xqxn8toRfwOk=</DigestValue>
      </Reference>
      <Reference URI="/xl/worksheets/sheet2.xml?ContentType=application/vnd.openxmlformats-officedocument.spreadsheetml.worksheet+xml">
        <DigestMethod Algorithm="http://www.w3.org/2001/04/xmlenc#sha256"/>
        <DigestValue>ydG6KzlxvhJJsjfRowvH984ubIVl4mBDx2ndOzBcYHQ=</DigestValue>
      </Reference>
      <Reference URI="/xl/worksheets/sheet3.xml?ContentType=application/vnd.openxmlformats-officedocument.spreadsheetml.worksheet+xml">
        <DigestMethod Algorithm="http://www.w3.org/2001/04/xmlenc#sha256"/>
        <DigestValue>uAT9nbqJHPrYyVOBmU6Bn0flTzSEIlwnuv19tbHFimc=</DigestValue>
      </Reference>
      <Reference URI="/xl/worksheets/sheet4.xml?ContentType=application/vnd.openxmlformats-officedocument.spreadsheetml.worksheet+xml">
        <DigestMethod Algorithm="http://www.w3.org/2001/04/xmlenc#sha256"/>
        <DigestValue>W7wFAOuTOaFuZ+wdwHoXL/lnKyklFpOFX5nAG0aSqkA=</DigestValue>
      </Reference>
      <Reference URI="/xl/worksheets/sheet5.xml?ContentType=application/vnd.openxmlformats-officedocument.spreadsheetml.worksheet+xml">
        <DigestMethod Algorithm="http://www.w3.org/2001/04/xmlenc#sha256"/>
        <DigestValue>22Yr9XKza8mpOl2KUUaAS5xU+LuTvXDKkRPupA0zOHE=</DigestValue>
      </Reference>
      <Reference URI="/xl/worksheets/sheet6.xml?ContentType=application/vnd.openxmlformats-officedocument.spreadsheetml.worksheet+xml">
        <DigestMethod Algorithm="http://www.w3.org/2001/04/xmlenc#sha256"/>
        <DigestValue>K92okni847dHuAaZZvJbeI+czIdNE1sMECeq7ij/eTU=</DigestValue>
      </Reference>
    </Manifest>
    <SignatureProperties>
      <SignatureProperty Id="idSignatureTime" Target="#idPackageSignature">
        <mdssi:SignatureTime xmlns:mdssi="http://schemas.openxmlformats.org/package/2006/digital-signature">
          <mdssi:Format>YYYY-MM-DDThh:mm:ssTZD</mdssi:Format>
          <mdssi:Value>2024-04-16T15:29:51Z</mdssi:Value>
        </mdssi:SignatureTime>
      </SignatureProperty>
    </SignatureProperties>
  </Object>
  <Object Id="idOfficeObject">
    <SignatureProperties>
      <SignatureProperty Id="idOfficeV1Details" Target="#idPackageSignature">
        <SignatureInfoV1 xmlns="http://schemas.microsoft.com/office/2006/digsig">
          <SetupID>{78890FF1-B55C-45AC-AEF1-26A2B9BE7295}</SetupID>
          <SignatureText>RAUL VARGAS</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2024-04-16T15:29:51Z</xd:SigningTime>
          <xd:SigningCertificate>
            <xd:Cert>
              <xd:CertDigest>
                <DigestMethod Algorithm="http://www.w3.org/2001/04/xmlenc#sha256"/>
                <DigestValue>slAm/7+SE1LAv+Xt5H5KrSDsi1g+ENwyop5UJyftEKE=</DigestValue>
              </xd:CertDigest>
              <xd:IssuerSerial>
                <X509IssuerName>C=PY, O=DOCUMENTA S.A., SERIALNUMBER=RUC80050172-1, CN=CA-DOCUMENTA S.A.</X509IssuerName>
                <X509SerialNumber>461866560776759092</X509SerialNumber>
              </xd:IssuerSerial>
            </xd:Cert>
          </xd:SigningCertificate>
          <xd:SignaturePolicyIdentifier>
            <xd:SignaturePolicyImplied/>
          </xd:SignaturePolicyIdentifier>
        </xd:SignedSignatureProperties>
      </xd:SignedProperties>
    </xd:QualifyingProperties>
  </Object>
  <Object Id="idValidSigLnImg">AQAAAGwAAAAAAAAAAAAAAEkBAACfAAAAAAAAAAAAAAAZFwAAOwsAACBFTUYAAAEAcBsAAKoAAAAGAAAAAAAAAAAAAAAAAAAAgAcAADgEAABYAQAAwgAAAAAAAAAAAAAAAAAAAMA/BQDQ9QIACgAAABAAAAAAAAAAAAAAAEsAAAAQAAAAAAAAAAUAAAAeAAAAGAAAAAAAAAAAAAAASgEAAKAAAAAnAAAAGAAAAAEAAAAAAAAAAAAAAAAAAAAlAAAADAAAAAEAAABMAAAAZAAAAAAAAAAAAAAASQEAAJ8AAAAAAAAAAAAAAEo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JAQAAnwAAAAAAAAAAAAAASgEAAKAAAAAhAPAAAAAAAAAAAAAAAIA/AAAAAAAAAAAAAIA/AAAAAAAAAAAAAAAAAAAAAAAAAAAAAAAAAAAAAAAAAAAlAAAADAAAAAAAAIAoAAAADAAAAAEAAAAnAAAAGAAAAAEAAAAAAAAA8PDwAAAAAAAlAAAADAAAAAEAAABMAAAAZAAAAAAAAAAAAAAASQEAAJ8AAAAAAAAAAAAAAEoBAACgAAAAIQDwAAAAAAAAAAAAAACAPwAAAAAAAAAAAACAPwAAAAAAAAAAAAAAAAAAAAAAAAAAAAAAAAAAAAAAAAAAJQAAAAwAAAAAAACAKAAAAAwAAAABAAAAJwAAABgAAAABAAAAAAAAAPDw8AAAAAAAJQAAAAwAAAABAAAATAAAAGQAAAAAAAAAAAAAAEkBAACfAAAAAAAAAAAAAABKAQAAoAAAACEA8AAAAAAAAAAAAAAAgD8AAAAAAAAAAAAAgD8AAAAAAAAAAAAAAAAAAAAAAAAAAAAAAAAAAAAAAAAAACUAAAAMAAAAAAAAgCgAAAAMAAAAAQAAACcAAAAYAAAAAQAAAAAAAADw8PAAAAAAACUAAAAMAAAAAQAAAEwAAABkAAAAAAAAAAAAAABJAQAAnwAAAAAAAAAAAAAASgEAAKAAAAAhAPAAAAAAAAAAAAAAAIA/AAAAAAAAAAAAAIA/AAAAAAAAAAAAAAAAAAAAAAAAAAAAAAAAAAAAAAAAAAAlAAAADAAAAAAAAIAoAAAADAAAAAEAAAAnAAAAGAAAAAEAAAAAAAAA////AAAAAAAlAAAADAAAAAEAAABMAAAAZAAAAAAAAAAAAAAASQEAAJ8AAAAAAAAAAAAAAEoBAACgAAAAIQDwAAAAAAAAAAAAAACAPwAAAAAAAAAAAACAPwAAAAAAAAAAAAAAAAAAAAAAAAAAAAAAAAAAAAAAAAAAJQAAAAwAAAAAAACAKAAAAAwAAAABAAAAJwAAABgAAAABAAAAAAAAAP///wAAAAAAJQAAAAwAAAABAAAATAAAAGQAAAAAAAAAAAAAAEkBAACfAAAAAAAAAAAAAABK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2AC8ANAAvADIAMAAyADQAAAAHAAAABwAAAAUAAAAHAAAABQAAAAcAAAAHAAAABwAAAAcAAABLAAAAQAAAADAAAAAFAAAAIAAAAAEAAAABAAAAEAAAAAAAAAAAAAAASgEAAKAAAAAAAAAAAAAAAEo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EAAABWAAAAMAAAADsAAACC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IAAABXAAAAJQAAAAwAAAAEAAAAVAAAAJAAAAAxAAAAOwAAALAAAABWAAAAAQAAAFVVj0EmtI9BMQAAADsAAAALAAAATAAAAAAAAAAAAAAAAAAAAP//////////ZAAAAFIAQQBVAEwAIABWAEEAUgBHAEEAUwCPQQwAAAANAAAADgAAAAkAAAAFAAAADAAAAA0AAAAMAAAADgAAAA0AAAALAAAASwAAAEAAAAAwAAAABQAAACAAAAABAAAAAQAAABAAAAAAAAAAAAAAAEoBAACgAAAAAAAAAAAAAABKAQAAoAAAACUAAAAMAAAAAgAAACcAAAAYAAAABQAAAAAAAAD///8AAAAAACUAAAAMAAAABQAAAEwAAABkAAAAAAAAAGEAAABJAQAAmwAAAAAAAABhAAAASgEAADsAAAAhAPAAAAAAAAAAAAAAAIA/AAAAAAAAAAAAAIA/AAAAAAAAAAAAAAAAAAAAAAAAAAAAAAAAAAAAAAAAAAAlAAAADAAAAAAAAIAoAAAADAAAAAUAAAAnAAAAGAAAAAUAAAAAAAAA////AAAAAAAlAAAADAAAAAUAAABMAAAAZAAAAA4AAABhAAAAOwEAAHEAAAAOAAAAYQAAAC4BAAARAAAAIQDwAAAAAAAAAAAAAACAPwAAAAAAAAAAAACAPwAAAAAAAAAAAAAAAAAAAAAAAAAAAAAAAAAAAAAAAAAAJQAAAAwAAAAAAACAKAAAAAwAAAAFAAAAJQAAAAwAAAABAAAAGAAAAAwAAAAAAAAAEgAAAAwAAAABAAAAHgAAABgAAAAOAAAAYQAAADwBAAByAAAAJQAAAAwAAAABAAAAVAAAAJAAAAAPAAAAYQAAAGEAAABxAAAAAQAAAFVVj0EmtI9BDwAAAGEAAAALAAAATAAAAAAAAAAAAAAAAAAAAP//////////ZAAAAFIAQQBVAEwAIABWAEEAUgBHAEEAUwAAAAgAAAAIAAAACQAAAAYAAAAEAAAACAAAAAgAAAAIAAAACQAAAAgAAAAHAAAASwAAAEAAAAAwAAAABQAAACAAAAABAAAAAQAAABAAAAAAAAAAAAAAAEoBAACgAAAAAAAAAAAAAABKAQAAoAAAACUAAAAMAAAAAgAAACcAAAAYAAAABQAAAAAAAAD///8AAAAAACUAAAAMAAAABQAAAEwAAABkAAAADgAAAHYAAAA7AQAAhgAAAA4AAAB2AAAALgEAABEAAAAhAPAAAAAAAAAAAAAAAIA/AAAAAAAAAAAAAIA/AAAAAAAAAAAAAAAAAAAAAAAAAAAAAAAAAAAAAAAAAAAlAAAADAAAAAAAAIAoAAAADAAAAAUAAAAlAAAADAAAAAEAAAAYAAAADAAAAAAAAAASAAAADAAAAAEAAAAeAAAAGAAAAA4AAAB2AAAAPAEAAIcAAAAlAAAADAAAAAEAAABUAAAAeAAAAA8AAAB2AAAAQAAAAIYAAAABAAAAVVWPQSa0j0EPAAAAdgAAAAcAAABMAAAAAAAAAAAAAAAAAAAA//////////9cAAAAUwBJAE4ARABJAEMATwAAAAcAAAADAAAACgAAAAkAAAADAAAACAAAAAoAAABLAAAAQAAAADAAAAAFAAAAIAAAAAEAAAABAAAAEAAAAAAAAAAAAAAASgEAAKAAAAAAAAAAAAAAAEoBAACgAAAAJQAAAAwAAAACAAAAJwAAABgAAAAFAAAAAAAAAP///wAAAAAAJQAAAAwAAAAFAAAATAAAAGQAAAAOAAAAiwAAADsBAACbAAAADgAAAIsAAAAuAQAAEQAAACEA8AAAAAAAAAAAAAAAgD8AAAAAAAAAAAAAgD8AAAAAAAAAAAAAAAAAAAAAAAAAAAAAAAAAAAAAAAAAACUAAAAMAAAAAAAAgCgAAAAMAAAABQAAACUAAAAMAAAAAQAAABgAAAAMAAAAAAAAABIAAAAMAAAAAQAAABYAAAAMAAAAAAAAAFQAAABIAQAADwAAAIsAAAA6AQAAmwAAAAEAAABVVY9BJrSPQQ8AAACLAAAAKgAAAEwAAAAEAAAADgAAAIsAAAA8AQAAnAAAAKAAAABGAGkAcgBtAGEAZABvACAAcABvAHIAOgAgAFIAQQBVAEwAIABGAEUAUgBOAEEATgBEAE8AIABWAEEAUgBHAEEAUwAgAFMAQQBSAFQATwBSAEkATwAGAAAAAwAAAAUAAAALAAAABwAAAAgAAAAIAAAABAAAAAgAAAAIAAAABQAAAAMAAAAEAAAACAAAAAgAAAAJAAAABgAAAAQAAAAGAAAABwAAAAgAAAAKAAAACAAAAAoAAAAJAAAACgAAAAQAAAAIAAAACAAAAAgAAAAJAAAACAAAAAcAAAAEAAAABwAAAAgAAAAIAAAABwAAAAoAAAAIAAAAAwAAAAoAAAAWAAAADAAAAAAAAAAlAAAADAAAAAIAAAAOAAAAFAAAAAAAAAAQAAAAFAAAAA==</Object>
  <Object Id="idInvalidSigLnImg">AQAAAGwAAAAAAAAAAAAAAEkBAACfAAAAAAAAAAAAAAAZFwAAOwsAACBFTUYAAAEA8CEAALEAAAAGAAAAAAAAAAAAAAAAAAAAgAcAADgEAABYAQAAwgAAAAAAAAAAAAAAAAAAAMA/BQDQ9QIACgAAABAAAAAAAAAAAAAAAEsAAAAQAAAAAAAAAAUAAAAeAAAAGAAAAAAAAAAAAAAASgEAAKAAAAAnAAAAGAAAAAEAAAAAAAAAAAAAAAAAAAAlAAAADAAAAAEAAABMAAAAZAAAAAAAAAAAAAAASQEAAJ8AAAAAAAAAAAAAAEo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JAQAAnwAAAAAAAAAAAAAASgEAAKAAAAAhAPAAAAAAAAAAAAAAAIA/AAAAAAAAAAAAAIA/AAAAAAAAAAAAAAAAAAAAAAAAAAAAAAAAAAAAAAAAAAAlAAAADAAAAAAAAIAoAAAADAAAAAEAAAAnAAAAGAAAAAEAAAAAAAAA8PDwAAAAAAAlAAAADAAAAAEAAABMAAAAZAAAAAAAAAAAAAAASQEAAJ8AAAAAAAAAAAAAAEoBAACgAAAAIQDwAAAAAAAAAAAAAACAPwAAAAAAAAAAAACAPwAAAAAAAAAAAAAAAAAAAAAAAAAAAAAAAAAAAAAAAAAAJQAAAAwAAAAAAACAKAAAAAwAAAABAAAAJwAAABgAAAABAAAAAAAAAPDw8AAAAAAAJQAAAAwAAAABAAAATAAAAGQAAAAAAAAAAAAAAEkBAACfAAAAAAAAAAAAAABKAQAAoAAAACEA8AAAAAAAAAAAAAAAgD8AAAAAAAAAAAAAgD8AAAAAAAAAAAAAAAAAAAAAAAAAAAAAAAAAAAAAAAAAACUAAAAMAAAAAAAAgCgAAAAMAAAAAQAAACcAAAAYAAAAAQAAAAAAAADw8PAAAAAAACUAAAAMAAAAAQAAAEwAAABkAAAAAAAAAAAAAABJAQAAnwAAAAAAAAAAAAAASgEAAKAAAAAhAPAAAAAAAAAAAAAAAIA/AAAAAAAAAAAAAIA/AAAAAAAAAAAAAAAAAAAAAAAAAAAAAAAAAAAAAAAAAAAlAAAADAAAAAAAAIAoAAAADAAAAAEAAAAnAAAAGAAAAAEAAAAAAAAA////AAAAAAAlAAAADAAAAAEAAABMAAAAZAAAAAAAAAAAAAAASQEAAJ8AAAAAAAAAAAAAAEoBAACgAAAAIQDwAAAAAAAAAAAAAACAPwAAAAAAAAAAAACAPwAAAAAAAAAAAAAAAAAAAAAAAAAAAAAAAAAAAAAAAAAAJQAAAAwAAAAAAACAKAAAAAwAAAABAAAAJwAAABgAAAABAAAAAAAAAP///wAAAAAAJQAAAAwAAAABAAAATAAAAGQAAAAAAAAAAAAAAEkBAACfAAAAAAAAAAAAAABK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KAQAAoAAAAAAAAAAAAAAAS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sQAAAFYAAAAwAAAAOwAAAII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sgAAAFcAAAAlAAAADAAAAAQAAABUAAAAkAAAADEAAAA7AAAAsAAAAFYAAAABAAAAVVWPQSa0j0ExAAAAOwAAAAsAAABMAAAAAAAAAAAAAAAAAAAA//////////9kAAAAUgBBAFUATAAgAFYAQQBSAEcAQQBTAAAADAAAAA0AAAAOAAAACQAAAAUAAAAMAAAADQAAAAwAAAAOAAAADQAAAAsAAABLAAAAQAAAADAAAAAFAAAAIAAAAAEAAAABAAAAEAAAAAAAAAAAAAAASgEAAKAAAAAAAAAAAAAAAEoBAACgAAAAJQAAAAwAAAACAAAAJwAAABgAAAAFAAAAAAAAAP///wAAAAAAJQAAAAwAAAAFAAAATAAAAGQAAAAAAAAAYQAAAEkBAACbAAAAAAAAAGEAAABKAQAAOwAAACEA8AAAAAAAAAAAAAAAgD8AAAAAAAAAAAAAgD8AAAAAAAAAAAAAAAAAAAAAAAAAAAAAAAAAAAAAAAAAACUAAAAMAAAAAAAAgCgAAAAMAAAABQAAACcAAAAYAAAABQAAAAAAAAD///8AAAAAACUAAAAMAAAABQAAAEwAAABkAAAADgAAAGEAAAA7AQAAcQAAAA4AAABhAAAALgEAABEAAAAhAPAAAAAAAAAAAAAAAIA/AAAAAAAAAAAAAIA/AAAAAAAAAAAAAAAAAAAAAAAAAAAAAAAAAAAAAAAAAAAlAAAADAAAAAAAAIAoAAAADAAAAAUAAAAlAAAADAAAAAEAAAAYAAAADAAAAAAAAAASAAAADAAAAAEAAAAeAAAAGAAAAA4AAABhAAAAPAEAAHIAAAAlAAAADAAAAAEAAABUAAAAkAAAAA8AAABhAAAAYQAAAHEAAAABAAAAVVWPQSa0j0EPAAAAYQAAAAsAAABMAAAAAAAAAAAAAAAAAAAA//////////9kAAAAUgBBAFUATAAgAFYAQQBSAEcAQQBTAAAACAAAAAgAAAAJAAAABgAAAAQAAAAIAAAACAAAAAgAAAAJAAAACAAAAAcAAABLAAAAQAAAADAAAAAFAAAAIAAAAAEAAAABAAAAEAAAAAAAAAAAAAAASgEAAKAAAAAAAAAAAAAAAEoBAACgAAAAJQAAAAwAAAACAAAAJwAAABgAAAAFAAAAAAAAAP///wAAAAAAJQAAAAwAAAAFAAAATAAAAGQAAAAOAAAAdgAAADsBAACGAAAADgAAAHYAAAAuAQAAEQAAACEA8AAAAAAAAAAAAAAAgD8AAAAAAAAAAAAAgD8AAAAAAAAAAAAAAAAAAAAAAAAAAAAAAAAAAAAAAAAAACUAAAAMAAAAAAAAgCgAAAAMAAAABQAAACUAAAAMAAAAAQAAABgAAAAMAAAAAAAAABIAAAAMAAAAAQAAAB4AAAAYAAAADgAAAHYAAAA8AQAAhwAAACUAAAAMAAAAAQAAAFQAAAB4AAAADwAAAHYAAABAAAAAhgAAAAEAAABVVY9BJrSPQQ8AAAB2AAAABwAAAEwAAAAAAAAAAAAAAAAAAAD//////////1wAAABTAEkATgBEAEkAQwBPAAAABwAAAAMAAAAKAAAACQAAAAMAAAAIAAAACgAAAEsAAABAAAAAMAAAAAUAAAAgAAAAAQAAAAEAAAAQAAAAAAAAAAAAAABKAQAAoAAAAAAAAAAAAAAASgEAAKAAAAAlAAAADAAAAAIAAAAnAAAAGAAAAAUAAAAAAAAA////AAAAAAAlAAAADAAAAAUAAABMAAAAZAAAAA4AAACLAAAAOwEAAJsAAAAOAAAAiwAAAC4BAAARAAAAIQDwAAAAAAAAAAAAAACAPwAAAAAAAAAAAACAPwAAAAAAAAAAAAAAAAAAAAAAAAAAAAAAAAAAAAAAAAAAJQAAAAwAAAAAAACAKAAAAAwAAAAFAAAAJQAAAAwAAAABAAAAGAAAAAwAAAAAAAAAEgAAAAwAAAABAAAAFgAAAAwAAAAAAAAAVAAAAEgBAAAPAAAAiwAAADoBAACbAAAAAQAAAFVVj0EmtI9BDwAAAIsAAAAqAAAATAAAAAQAAAAOAAAAiwAAADwBAACcAAAAoAAAAEYAaQByAG0AYQBkAG8AIABwAG8AcgA6ACAAUgBBAFUATAAgAEYARQBSAE4AQQBOAEQATwAgAFYAQQBSAEcAQQBTACAAUwBBAFIAVABPAFIASQBPAAYAAAADAAAABQAAAAsAAAAHAAAACAAAAAgAAAAEAAAACAAAAAgAAAAFAAAAAwAAAAQAAAAIAAAACAAAAAkAAAAGAAAABAAAAAYAAAAHAAAACAAAAAoAAAAIAAAACgAAAAkAAAAKAAAABAAAAAgAAAAIAAAACAAAAAkAAAAIAAAABwAAAAQAAAAHAAAACAAAAAgAAAAHAAAACgAAAAgAAAADAAAACgAAABYAAAAMAAAAAAAAACUAAAAMAAAAAgAAAA4AAAAUAAAAAAAAABAAAAAUAAAA</Object>
</Signature>
</file>

<file path=_xmlsignatures/sig1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5kwJ7aelly/WoHIM0FNanZAAbFGxbz9fUmeWk6xXXOk=</DigestValue>
    </Reference>
    <Reference Type="http://www.w3.org/2000/09/xmldsig#Object" URI="#idOfficeObject">
      <DigestMethod Algorithm="http://www.w3.org/2001/04/xmlenc#sha256"/>
      <DigestValue>ca8ns/DtNwsr+LqqXdN0g5jq3mrW0Ta4+CP85yllnaw=</DigestValue>
    </Reference>
    <Reference Type="http://uri.etsi.org/01903#SignedProperties" URI="#idSignedProperties">
      <Transforms>
        <Transform Algorithm="http://www.w3.org/TR/2001/REC-xml-c14n-20010315"/>
      </Transforms>
      <DigestMethod Algorithm="http://www.w3.org/2001/04/xmlenc#sha256"/>
      <DigestValue>lPDQ39aBtnnZtcQBnfcvFtzQAiAiGJsBlWIc6UP/yO8=</DigestValue>
    </Reference>
    <Reference Type="http://www.w3.org/2000/09/xmldsig#Object" URI="#idValidSigLnImg">
      <DigestMethod Algorithm="http://www.w3.org/2001/04/xmlenc#sha256"/>
      <DigestValue>WCgNFIGaGmmFi3z0ZvM/RJGq2vZZIwi36lv+Ei8h5JY=</DigestValue>
    </Reference>
    <Reference Type="http://www.w3.org/2000/09/xmldsig#Object" URI="#idInvalidSigLnImg">
      <DigestMethod Algorithm="http://www.w3.org/2001/04/xmlenc#sha256"/>
      <DigestValue>rjsFR7WTbF1b8+i/W63tXKThzmbaLjinQDm8EYI9Ouc=</DigestValue>
    </Reference>
  </SignedInfo>
  <SignatureValue>dAMu3ZjiXHZBg8OuklyQGp8lqyFRWDcgqP7ZItZCVzJxi3d1LO0i8yeGwWusGEchZR5IeK1GRbjW
N9EpnfcHbYXxYbyNTWRkOHkkjZOdQEA7MWDUvSRa4aVkZQx5Qu4gqxTal8aOIB9X/OmNtv+hmpM/
gt7M/8ptjbrEnpQEps7su3YJkI3CbGLU5P9hAZNwaK6OqRAW+2pE7zOr3WIoErjiYvTi98OksEEg
1ldyly6Zm/DAlA4P2diKp1sk2PCgsrZJWJ8p+y+mFPtwWowdaMurBI40hwdoauxnXFT9FCBRYsJ5
NMjbYaT8abq4NqyYdwOb0ZTX7W8HkuQtdKtlmw==</SignatureValue>
  <KeyInfo>
    <X509Data>
      <X509Certificate>MIIIgzCCBmugAwIBAgIIBmjhMKC65zQwDQYJKoZIhvcNAQELBQAwWjEaMBgGA1UEAwwRQ0EtRE9DVU1FTlRBIFMuQS4xFjAUBgNVBAUTDVJVQzgwMDUwMTcyLTExFzAVBgNVBAoMDkRPQ1VNRU5UQSBTLkEuMQswCQYDVQQGEwJQWTAeFw0yMzA1MTAxMjI4MDBaFw0yNTA1MDkxMjI4MDBaMIG/MSYwJAYDVQQDDB1SQVVMIEZFUk5BTkRPIFZBUkdBUyBTQVJUT1JJTzESMBAGA1UEBRMJQ0kxMjE5MTQzMRYwFAYDVQQqDA1SQVVMIEZFUk5BTkRPMRgwFgYDVQQEDA9WQVJHQVMgU0FSVE9SSU8xCzAJBgNVBAsMAkYyMTUwMwYDVQQKDCxDRVJUSUZJQ0FETyBDVUFMSUZJQ0FETyBERSBGSVJNQSBFTEVDVFJPTklDQTELMAkGA1UEBhMCUFkwggEiMA0GCSqGSIb3DQEBAQUAA4IBDwAwggEKAoIBAQDEIY0KnPMrlbq4cBY+/uxR2C5ttxP5TjFWMkskKpDxA2sY6ZVEkQWh+E+B9oD+1nuEKqM09SWXYNEQofTSCPymt9JtXMj+rGRBrfckZzACWy3huHRrrGZGh1UCzphXXYkWsvJUCYPDCh8o+lUPCoxZJDUmFxpoDB/R+Y5GC1JqHkYw2MfcNwLSuXzSWY5giWciqM59OXgNZ3PeoEvlnJQwcFjLYt2W3kBGzETJYtPhLBNrOa85sZ/d+SYzPZslIn8QKPWD865TSWuJdxkDSJMrUlW69luKiUbuGoBOUaqWnNZT6mackmK1OvEQHN8n+wQeIoJH6vKAY+ftUI7nzlgtAgMBAAGjggPlMIID4TAMBgNVHRMBAf8EAjAAMB8GA1UdIwQYMBaAFKE9hSvN2CyWHzkCDJ9TO1jYlQt7MIGUBggrBgEFBQcBAQSBhzCBhDBVBggrBgEFBQcwAoZJaHR0cHM6Ly93d3cuZGlnaXRvLmNvbS5weS91cGxvYWRzL2NlcnRpZmljYWRvLWRvY3VtZW50YS1zYS0xNTM1MTE3NzcxLmNydDArBggrBgEFBQcwAYYfaHR0cHM6Ly93d3cuZGlnaXRvLmNvbS5weS9vY3NwLzBIBgNVHREEQTA/gRFjZW5jb21leEB5YWhvby5lc6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Nk9U7f4ANcDu97Wq/hkWizdEkErMA4GA1UdDwEB/wQEAwIF4DANBgkqhkiG9w0BAQsFAAOCAgEAMpzZvTdJ2fwa8Y6JzEMbIP7gw3F+ZC7DlYMHYcc/tUe7BVPapwcdtC7k/IeKzf067jkGfsu97eq0w5QRl4fjc8Azhw37g1YqEUczFsXztPqLMFhbxASaHBP9P6PwB/nVA2D0U8o2aPLJWigIhTlF5BQ1m1v1+Q7kCOv0t0eQ/m0MzkXzf5zNuFoQ5wLVUowIYN9n/6vZ1FLvV0Mr8b2yep0BGxGvX/2O/Wun1n4QpBBM29K3uw2txv1q+iC3TQH49asYXv7iZ6Sxc/TwSmag7xBDFmmL+3iv7A8C7otBK1lOu8gBczekRPCTaluDVUG2lSxQxqpCPm/aC/+xocGzGG6O2Rm+bvxT1IaBNnjeffWSYEGLhcjsdT77UUTMncPp3iY13FHyXInwZMXHiWMhjx00k+pvN7Lum5ET49hD+gWCe67Pr3pAuDZ/VKTTll/ShGXpcCO98c/Vwndk/ycNf2a9uHhkKRJYtMARzX0vAUqr2dFQBP/bjinezwgtSBzxDTdkjjLUirgs7yKSJy4Fe4EK0oo8WXYz3aMzKJUebyJsmBTBlqqolvCpb7wof9aCU5CVL6WP44epuYugLAL10r1WKOhRiy4d+R/f/qLZrwzD3nnDmHvPBcdNqDw496wd55UZssFik3gcPmERPJvNgfHt3yuw44gxbJNbSLJdB30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kQWoIKwzKWTvAz5sa/RQOAq9+E8K2lG4zJEPE5lqHdg=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04WYIvNSXsG7g7/ViYzSbELJEswATmX/Rm7qu57Srrk=</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yljvDcZbJaKTkalOGouz4xgxPMHUwsCTTc1c5F/8BXE=</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KJLxHcorHeaiUolcxFvfIoDO7MVuQ0jr3gAwZx2d0SQ=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Yd1Sr1SIaXfZICr0wH84YuNK+U0dD+JWVh2CYwy4FAE=</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NTvHS4ipQABLP4cuhOOFHOPka9PhicKDdQ3Oziyh9R8=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0fTaYyy4GskkBMmw330GJ/tEfYk1ki16PDj/WXzlMRg=</DigestValue>
      </Reference>
      <Reference URI="/xl/drawings/vmlDrawing2.vml?ContentType=application/vnd.openxmlformats-officedocument.vmlDrawing">
        <DigestMethod Algorithm="http://www.w3.org/2001/04/xmlenc#sha256"/>
        <DigestValue>9MEtGnMjT/0qMA5xmk0CWW5wkYGen1VdEgVVhXSFg14=</DigestValue>
      </Reference>
      <Reference URI="/xl/drawings/vmlDrawing3.vml?ContentType=application/vnd.openxmlformats-officedocument.vmlDrawing">
        <DigestMethod Algorithm="http://www.w3.org/2001/04/xmlenc#sha256"/>
        <DigestValue>Oiu2NM4BJ92kHE3XM3kHgxQ0iHazAJQNdYCYEbQklkw=</DigestValue>
      </Reference>
      <Reference URI="/xl/drawings/vmlDrawing4.vml?ContentType=application/vnd.openxmlformats-officedocument.vmlDrawing">
        <DigestMethod Algorithm="http://www.w3.org/2001/04/xmlenc#sha256"/>
        <DigestValue>d5H2Drf+dA1i5OrZffA0pRwTwY880N2K26N0sMrEPlA=</DigestValue>
      </Reference>
      <Reference URI="/xl/drawings/vmlDrawing5.vml?ContentType=application/vnd.openxmlformats-officedocument.vmlDrawing">
        <DigestMethod Algorithm="http://www.w3.org/2001/04/xmlenc#sha256"/>
        <DigestValue>e4Ua36zP1XBAPR1lOcT9EK+fkgaQphdY2cRlVcOCXq4=</DigestValue>
      </Reference>
      <Reference URI="/xl/drawings/vmlDrawing6.vml?ContentType=application/vnd.openxmlformats-officedocument.vmlDrawing">
        <DigestMethod Algorithm="http://www.w3.org/2001/04/xmlenc#sha256"/>
        <DigestValue>weK0nno1HTRngKokdZDpuuP/YQ9yjeVqRCL7VAN8Pho=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H2jsgiDynawndJVdB5c3/GfklDceUdjk1hMtDNTD4+Y=</DigestValue>
      </Reference>
      <Reference URI="/xl/externalLinks/externalLink1.xml?ContentType=application/vnd.openxmlformats-officedocument.spreadsheetml.externalLink+xml">
        <DigestMethod Algorithm="http://www.w3.org/2001/04/xmlenc#sha256"/>
        <DigestValue>ZWd7In1SjXw1yQzGkU+aW3nMtpAW7BnW6l/htxJ4brE=</DigestValue>
      </Reference>
      <Reference URI="/xl/media/image1.emf?ContentType=image/x-emf">
        <DigestMethod Algorithm="http://www.w3.org/2001/04/xmlenc#sha256"/>
        <DigestValue>zYFCDzzhyDDEr8JUx7t8ZbXp03EKn6lexblXp5Gn4xs=</DigestValue>
      </Reference>
      <Reference URI="/xl/media/image10.emf?ContentType=image/x-emf">
        <DigestMethod Algorithm="http://www.w3.org/2001/04/xmlenc#sha256"/>
        <DigestValue>mBkH5qE3oM43adWNm1HDNWaFA/RFjqp8r7zHlJ9q2rU=</DigestValue>
      </Reference>
      <Reference URI="/xl/media/image11.emf?ContentType=image/x-emf">
        <DigestMethod Algorithm="http://www.w3.org/2001/04/xmlenc#sha256"/>
        <DigestValue>finZsBevH2YJjioa28c04YSVPCt0AeYRqrpKfuXo2oQ=</DigestValue>
      </Reference>
      <Reference URI="/xl/media/image12.emf?ContentType=image/x-emf">
        <DigestMethod Algorithm="http://www.w3.org/2001/04/xmlenc#sha256"/>
        <DigestValue>g6SSZ5UVC1RCwsFGCtj1VcCewypadJL+cuWn0Y2ON6I=</DigestValue>
      </Reference>
      <Reference URI="/xl/media/image13.emf?ContentType=image/x-emf">
        <DigestMethod Algorithm="http://www.w3.org/2001/04/xmlenc#sha256"/>
        <DigestValue>Jbm0dKA6odAW0LeL2ILqJJ+sKaur0F4ITPk9lWUqh7o=</DigestValue>
      </Reference>
      <Reference URI="/xl/media/image14.emf?ContentType=image/x-emf">
        <DigestMethod Algorithm="http://www.w3.org/2001/04/xmlenc#sha256"/>
        <DigestValue>z+B/vqUdHm41805P52GahidXq0f6/V7uKAhRfE+Bo9s=</DigestValue>
      </Reference>
      <Reference URI="/xl/media/image15.emf?ContentType=image/x-emf">
        <DigestMethod Algorithm="http://www.w3.org/2001/04/xmlenc#sha256"/>
        <DigestValue>QEKE+U72icoS2cxex5QzyhCDZoOcBA0CJoOQLgHvNcA=</DigestValue>
      </Reference>
      <Reference URI="/xl/media/image16.emf?ContentType=image/x-emf">
        <DigestMethod Algorithm="http://www.w3.org/2001/04/xmlenc#sha256"/>
        <DigestValue>xJokY1U7oVolaCK1gmdsKgnlsrheO8UHKDTG/BHpF88=</DigestValue>
      </Reference>
      <Reference URI="/xl/media/image2.emf?ContentType=image/x-emf">
        <DigestMethod Algorithm="http://www.w3.org/2001/04/xmlenc#sha256"/>
        <DigestValue>XLFne+i77Ya9IgW2anc6RhntYqosrdM04jmpuqTpKTY=</DigestValue>
      </Reference>
      <Reference URI="/xl/media/image3.emf?ContentType=image/x-emf">
        <DigestMethod Algorithm="http://www.w3.org/2001/04/xmlenc#sha256"/>
        <DigestValue>U6+PvD3ksLtmkxee7cx1TLqpb/GzXIyYZiYKfHQa65g=</DigestValue>
      </Reference>
      <Reference URI="/xl/media/image4.emf?ContentType=image/x-emf">
        <DigestMethod Algorithm="http://www.w3.org/2001/04/xmlenc#sha256"/>
        <DigestValue>m6Z0LMqPZ2+MAKvFOon7I6uutd2I3d+VaBVdYupeJDU=</DigestValue>
      </Reference>
      <Reference URI="/xl/media/image5.emf?ContentType=image/x-emf">
        <DigestMethod Algorithm="http://www.w3.org/2001/04/xmlenc#sha256"/>
        <DigestValue>68XwdD4FTgPL56gFHZxOZzSh/fKDbLdgixM8w5t/HJM=</DigestValue>
      </Reference>
      <Reference URI="/xl/media/image6.emf?ContentType=image/x-emf">
        <DigestMethod Algorithm="http://www.w3.org/2001/04/xmlenc#sha256"/>
        <DigestValue>CE5eHeXx5figHP4E+pnLnUM0HT31/hKDBCDnoUHl7pw=</DigestValue>
      </Reference>
      <Reference URI="/xl/media/image7.emf?ContentType=image/x-emf">
        <DigestMethod Algorithm="http://www.w3.org/2001/04/xmlenc#sha256"/>
        <DigestValue>mPJPZ6MecoOtgdWS700wDfaYLrZPuaQEi+yJGMPljIk=</DigestValue>
      </Reference>
      <Reference URI="/xl/media/image8.emf?ContentType=image/x-emf">
        <DigestMethod Algorithm="http://www.w3.org/2001/04/xmlenc#sha256"/>
        <DigestValue>DS77KxQeqITdACQwijEeQzOFByVED2+JesmUpoqTips=</DigestValue>
      </Reference>
      <Reference URI="/xl/media/image9.emf?ContentType=image/x-emf">
        <DigestMethod Algorithm="http://www.w3.org/2001/04/xmlenc#sha256"/>
        <DigestValue>KuT5cGJfZ1Me6VFQOtS/jlhv6feaiX6ZVGyMtauu1UU=</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tv0mghujyKdZOGT08dDSd6mHkYkNNz+uQFo0+3O77jA=</DigestValue>
      </Reference>
      <Reference URI="/xl/styles.xml?ContentType=application/vnd.openxmlformats-officedocument.spreadsheetml.styles+xml">
        <DigestMethod Algorithm="http://www.w3.org/2001/04/xmlenc#sha256"/>
        <DigestValue>fA8bSDSQ+U179Wz5GPdvokcl4FPwtQUs+r1hZaax3Xk=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JFJq5wIlCIkx+VqU9GMlLA45kew1CTNjf2r9Ce+OCPU=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9c1BZNxXDoQCudJiHV/J41iET19S9K8xqxn8toRfwOk=</DigestValue>
      </Reference>
      <Reference URI="/xl/worksheets/sheet2.xml?ContentType=application/vnd.openxmlformats-officedocument.spreadsheetml.worksheet+xml">
        <DigestMethod Algorithm="http://www.w3.org/2001/04/xmlenc#sha256"/>
        <DigestValue>ydG6KzlxvhJJsjfRowvH984ubIVl4mBDx2ndOzBcYHQ=</DigestValue>
      </Reference>
      <Reference URI="/xl/worksheets/sheet3.xml?ContentType=application/vnd.openxmlformats-officedocument.spreadsheetml.worksheet+xml">
        <DigestMethod Algorithm="http://www.w3.org/2001/04/xmlenc#sha256"/>
        <DigestValue>uAT9nbqJHPrYyVOBmU6Bn0flTzSEIlwnuv19tbHFimc=</DigestValue>
      </Reference>
      <Reference URI="/xl/worksheets/sheet4.xml?ContentType=application/vnd.openxmlformats-officedocument.spreadsheetml.worksheet+xml">
        <DigestMethod Algorithm="http://www.w3.org/2001/04/xmlenc#sha256"/>
        <DigestValue>W7wFAOuTOaFuZ+wdwHoXL/lnKyklFpOFX5nAG0aSqkA=</DigestValue>
      </Reference>
      <Reference URI="/xl/worksheets/sheet5.xml?ContentType=application/vnd.openxmlformats-officedocument.spreadsheetml.worksheet+xml">
        <DigestMethod Algorithm="http://www.w3.org/2001/04/xmlenc#sha256"/>
        <DigestValue>22Yr9XKza8mpOl2KUUaAS5xU+LuTvXDKkRPupA0zOHE=</DigestValue>
      </Reference>
      <Reference URI="/xl/worksheets/sheet6.xml?ContentType=application/vnd.openxmlformats-officedocument.spreadsheetml.worksheet+xml">
        <DigestMethod Algorithm="http://www.w3.org/2001/04/xmlenc#sha256"/>
        <DigestValue>K92okni847dHuAaZZvJbeI+czIdNE1sMECeq7ij/eTU=</DigestValue>
      </Reference>
    </Manifest>
    <SignatureProperties>
      <SignatureProperty Id="idSignatureTime" Target="#idPackageSignature">
        <mdssi:SignatureTime xmlns:mdssi="http://schemas.openxmlformats.org/package/2006/digital-signature">
          <mdssi:Format>YYYY-MM-DDThh:mm:ssTZD</mdssi:Format>
          <mdssi:Value>2024-04-16T15:29:59Z</mdssi:Value>
        </mdssi:SignatureTime>
      </SignatureProperty>
    </SignatureProperties>
  </Object>
  <Object Id="idOfficeObject">
    <SignatureProperties>
      <SignatureProperty Id="idOfficeV1Details" Target="#idPackageSignature">
        <SignatureInfoV1 xmlns="http://schemas.microsoft.com/office/2006/digsig">
          <SetupID>{080D8E76-E319-42DC-BACA-247B2BF21FA4}</SetupID>
          <SignatureText>RAUL VARGAS</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2024-04-16T15:29:59Z</xd:SigningTime>
          <xd:SigningCertificate>
            <xd:Cert>
              <xd:CertDigest>
                <DigestMethod Algorithm="http://www.w3.org/2001/04/xmlenc#sha256"/>
                <DigestValue>slAm/7+SE1LAv+Xt5H5KrSDsi1g+ENwyop5UJyftEKE=</DigestValue>
              </xd:CertDigest>
              <xd:IssuerSerial>
                <X509IssuerName>C=PY, O=DOCUMENTA S.A., SERIALNUMBER=RUC80050172-1, CN=CA-DOCUMENTA S.A.</X509IssuerName>
                <X509SerialNumber>461866560776759092</X509SerialNumber>
              </xd:IssuerSerial>
            </xd:Cert>
          </xd:SigningCertificate>
          <xd:SignaturePolicyIdentifier>
            <xd:SignaturePolicyImplied/>
          </xd:SignaturePolicyIdentifier>
        </xd:SignedSignatureProperties>
      </xd:SignedProperties>
    </xd:QualifyingProperties>
  </Object>
  <Object Id="idValidSigLnImg">AQAAAGwAAAAAAAAAAAAAAEkBAACfAAAAAAAAAAAAAAAZFwAAOwsAACBFTUYAAAEAcBsAAKoAAAAGAAAAAAAAAAAAAAAAAAAAgAcAADgEAABYAQAAwgAAAAAAAAAAAAAAAAAAAMA/BQDQ9QIACgAAABAAAAAAAAAAAAAAAEsAAAAQAAAAAAAAAAUAAAAeAAAAGAAAAAAAAAAAAAAASgEAAKAAAAAnAAAAGAAAAAEAAAAAAAAAAAAAAAAAAAAlAAAADAAAAAEAAABMAAAAZAAAAAAAAAAAAAAASQEAAJ8AAAAAAAAAAAAAAEo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JAQAAnwAAAAAAAAAAAAAASgEAAKAAAAAhAPAAAAAAAAAAAAAAAIA/AAAAAAAAAAAAAIA/AAAAAAAAAAAAAAAAAAAAAAAAAAAAAAAAAAAAAAAAAAAlAAAADAAAAAAAAIAoAAAADAAAAAEAAAAnAAAAGAAAAAEAAAAAAAAA8PDwAAAAAAAlAAAADAAAAAEAAABMAAAAZAAAAAAAAAAAAAAASQEAAJ8AAAAAAAAAAAAAAEoBAACgAAAAIQDwAAAAAAAAAAAAAACAPwAAAAAAAAAAAACAPwAAAAAAAAAAAAAAAAAAAAAAAAAAAAAAAAAAAAAAAAAAJQAAAAwAAAAAAACAKAAAAAwAAAABAAAAJwAAABgAAAABAAAAAAAAAPDw8AAAAAAAJQAAAAwAAAABAAAATAAAAGQAAAAAAAAAAAAAAEkBAACfAAAAAAAAAAAAAABKAQAAoAAAACEA8AAAAAAAAAAAAAAAgD8AAAAAAAAAAAAAgD8AAAAAAAAAAAAAAAAAAAAAAAAAAAAAAAAAAAAAAAAAACUAAAAMAAAAAAAAgCgAAAAMAAAAAQAAACcAAAAYAAAAAQAAAAAAAADw8PAAAAAAACUAAAAMAAAAAQAAAEwAAABkAAAAAAAAAAAAAABJAQAAnwAAAAAAAAAAAAAASgEAAKAAAAAhAPAAAAAAAAAAAAAAAIA/AAAAAAAAAAAAAIA/AAAAAAAAAAAAAAAAAAAAAAAAAAAAAAAAAAAAAAAAAAAlAAAADAAAAAAAAIAoAAAADAAAAAEAAAAnAAAAGAAAAAEAAAAAAAAA////AAAAAAAlAAAADAAAAAEAAABMAAAAZAAAAAAAAAAAAAAASQEAAJ8AAAAAAAAAAAAAAEoBAACgAAAAIQDwAAAAAAAAAAAAAACAPwAAAAAAAAAAAACAPwAAAAAAAAAAAAAAAAAAAAAAAAAAAAAAAAAAAAAAAAAAJQAAAAwAAAAAAACAKAAAAAwAAAABAAAAJwAAABgAAAABAAAAAAAAAP///wAAAAAAJQAAAAwAAAABAAAATAAAAGQAAAAAAAAAAAAAAEkBAACfAAAAAAAAAAAAAABK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2AC8ANAAvADIAMAAyADQAAAAHAAAABwAAAAUAAAAHAAAABQAAAAcAAAAHAAAABwAAAAcAAABLAAAAQAAAADAAAAAFAAAAIAAAAAEAAAABAAAAEAAAAAAAAAAAAAAASgEAAKAAAAAAAAAAAAAAAEo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EAAABWAAAAMAAAADsAAACC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IAAABXAAAAJQAAAAwAAAAEAAAAVAAAAJAAAAAxAAAAOwAAALAAAABWAAAAAQAAAFVVj0EmtI9BMQAAADsAAAALAAAATAAAAAAAAAAAAAAAAAAAAP//////////ZAAAAFIAQQBVAEwAIABWAEEAUgBHAEEAUwCPQQwAAAANAAAADgAAAAkAAAAFAAAADAAAAA0AAAAMAAAADgAAAA0AAAALAAAASwAAAEAAAAAwAAAABQAAACAAAAABAAAAAQAAABAAAAAAAAAAAAAAAEoBAACgAAAAAAAAAAAAAABKAQAAoAAAACUAAAAMAAAAAgAAACcAAAAYAAAABQAAAAAAAAD///8AAAAAACUAAAAMAAAABQAAAEwAAABkAAAAAAAAAGEAAABJAQAAmwAAAAAAAABhAAAASgEAADsAAAAhAPAAAAAAAAAAAAAAAIA/AAAAAAAAAAAAAIA/AAAAAAAAAAAAAAAAAAAAAAAAAAAAAAAAAAAAAAAAAAAlAAAADAAAAAAAAIAoAAAADAAAAAUAAAAnAAAAGAAAAAUAAAAAAAAA////AAAAAAAlAAAADAAAAAUAAABMAAAAZAAAAA4AAABhAAAAOwEAAHEAAAAOAAAAYQAAAC4BAAARAAAAIQDwAAAAAAAAAAAAAACAPwAAAAAAAAAAAACAPwAAAAAAAAAAAAAAAAAAAAAAAAAAAAAAAAAAAAAAAAAAJQAAAAwAAAAAAACAKAAAAAwAAAAFAAAAJQAAAAwAAAABAAAAGAAAAAwAAAAAAAAAEgAAAAwAAAABAAAAHgAAABgAAAAOAAAAYQAAADwBAAByAAAAJQAAAAwAAAABAAAAVAAAAJAAAAAPAAAAYQAAAGEAAABxAAAAAQAAAFVVj0EmtI9BDwAAAGEAAAALAAAATAAAAAAAAAAAAAAAAAAAAP//////////ZAAAAFIAQQBVAEwAIABWAEEAUgBHAEEAUwAAAAgAAAAIAAAACQAAAAYAAAAEAAAACAAAAAgAAAAIAAAACQAAAAgAAAAHAAAASwAAAEAAAAAwAAAABQAAACAAAAABAAAAAQAAABAAAAAAAAAAAAAAAEoBAACgAAAAAAAAAAAAAABKAQAAoAAAACUAAAAMAAAAAgAAACcAAAAYAAAABQAAAAAAAAD///8AAAAAACUAAAAMAAAABQAAAEwAAABkAAAADgAAAHYAAAA7AQAAhgAAAA4AAAB2AAAALgEAABEAAAAhAPAAAAAAAAAAAAAAAIA/AAAAAAAAAAAAAIA/AAAAAAAAAAAAAAAAAAAAAAAAAAAAAAAAAAAAAAAAAAAlAAAADAAAAAAAAIAoAAAADAAAAAUAAAAlAAAADAAAAAEAAAAYAAAADAAAAAAAAAASAAAADAAAAAEAAAAeAAAAGAAAAA4AAAB2AAAAPAEAAIcAAAAlAAAADAAAAAEAAABUAAAAeAAAAA8AAAB2AAAAQAAAAIYAAAABAAAAVVWPQSa0j0EPAAAAdgAAAAcAAABMAAAAAAAAAAAAAAAAAAAA//////////9cAAAAUwBJAE4ARABJAEMATwAAAAcAAAADAAAACgAAAAkAAAADAAAACAAAAAoAAABLAAAAQAAAADAAAAAFAAAAIAAAAAEAAAABAAAAEAAAAAAAAAAAAAAASgEAAKAAAAAAAAAAAAAAAEoBAACgAAAAJQAAAAwAAAACAAAAJwAAABgAAAAFAAAAAAAAAP///wAAAAAAJQAAAAwAAAAFAAAATAAAAGQAAAAOAAAAiwAAADsBAACbAAAADgAAAIsAAAAuAQAAEQAAACEA8AAAAAAAAAAAAAAAgD8AAAAAAAAAAAAAgD8AAAAAAAAAAAAAAAAAAAAAAAAAAAAAAAAAAAAAAAAAACUAAAAMAAAAAAAAgCgAAAAMAAAABQAAACUAAAAMAAAAAQAAABgAAAAMAAAAAAAAABIAAAAMAAAAAQAAABYAAAAMAAAAAAAAAFQAAABIAQAADwAAAIsAAAA6AQAAmwAAAAEAAABVVY9BJrSPQQ8AAACLAAAAKgAAAEwAAAAEAAAADgAAAIsAAAA8AQAAnAAAAKAAAABGAGkAcgBtAGEAZABvACAAcABvAHIAOgAgAFIAQQBVAEwAIABGAEUAUgBOAEEATgBEAE8AIABWAEEAUgBHAEEAUwAgAFMAQQBSAFQATwBSAEkATwAGAAAAAwAAAAUAAAALAAAABwAAAAgAAAAIAAAABAAAAAgAAAAIAAAABQAAAAMAAAAEAAAACAAAAAgAAAAJAAAABgAAAAQAAAAGAAAABwAAAAgAAAAKAAAACAAAAAoAAAAJAAAACgAAAAQAAAAIAAAACAAAAAgAAAAJAAAACAAAAAcAAAAEAAAABwAAAAgAAAAIAAAABwAAAAoAAAAIAAAAAwAAAAoAAAAWAAAADAAAAAAAAAAlAAAADAAAAAIAAAAOAAAAFAAAAAAAAAAQAAAAFAAAAA==</Object>
  <Object Id="idInvalidSigLnImg">AQAAAGwAAAAAAAAAAAAAAEkBAACfAAAAAAAAAAAAAAAZFwAAOwsAACBFTUYAAAEA8CEAALEAAAAGAAAAAAAAAAAAAAAAAAAAgAcAADgEAABYAQAAwgAAAAAAAAAAAAAAAAAAAMA/BQDQ9QIACgAAABAAAAAAAAAAAAAAAEsAAAAQAAAAAAAAAAUAAAAeAAAAGAAAAAAAAAAAAAAASgEAAKAAAAAnAAAAGAAAAAEAAAAAAAAAAAAAAAAAAAAlAAAADAAAAAEAAABMAAAAZAAAAAAAAAAAAAAASQEAAJ8AAAAAAAAAAAAAAEo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JAQAAnwAAAAAAAAAAAAAASgEAAKAAAAAhAPAAAAAAAAAAAAAAAIA/AAAAAAAAAAAAAIA/AAAAAAAAAAAAAAAAAAAAAAAAAAAAAAAAAAAAAAAAAAAlAAAADAAAAAAAAIAoAAAADAAAAAEAAAAnAAAAGAAAAAEAAAAAAAAA8PDwAAAAAAAlAAAADAAAAAEAAABMAAAAZAAAAAAAAAAAAAAASQEAAJ8AAAAAAAAAAAAAAEoBAACgAAAAIQDwAAAAAAAAAAAAAACAPwAAAAAAAAAAAACAPwAAAAAAAAAAAAAAAAAAAAAAAAAAAAAAAAAAAAAAAAAAJQAAAAwAAAAAAACAKAAAAAwAAAABAAAAJwAAABgAAAABAAAAAAAAAPDw8AAAAAAAJQAAAAwAAAABAAAATAAAAGQAAAAAAAAAAAAAAEkBAACfAAAAAAAAAAAAAABKAQAAoAAAACEA8AAAAAAAAAAAAAAAgD8AAAAAAAAAAAAAgD8AAAAAAAAAAAAAAAAAAAAAAAAAAAAAAAAAAAAAAAAAACUAAAAMAAAAAAAAgCgAAAAMAAAAAQAAACcAAAAYAAAAAQAAAAAAAADw8PAAAAAAACUAAAAMAAAAAQAAAEwAAABkAAAAAAAAAAAAAABJAQAAnwAAAAAAAAAAAAAASgEAAKAAAAAhAPAAAAAAAAAAAAAAAIA/AAAAAAAAAAAAAIA/AAAAAAAAAAAAAAAAAAAAAAAAAAAAAAAAAAAAAAAAAAAlAAAADAAAAAAAAIAoAAAADAAAAAEAAAAnAAAAGAAAAAEAAAAAAAAA////AAAAAAAlAAAADAAAAAEAAABMAAAAZAAAAAAAAAAAAAAASQEAAJ8AAAAAAAAAAAAAAEoBAACgAAAAIQDwAAAAAAAAAAAAAACAPwAAAAAAAAAAAACAPwAAAAAAAAAAAAAAAAAAAAAAAAAAAAAAAAAAAAAAAAAAJQAAAAwAAAAAAACAKAAAAAwAAAABAAAAJwAAABgAAAABAAAAAAAAAP///wAAAAAAJQAAAAwAAAABAAAATAAAAGQAAAAAAAAAAAAAAEkBAACfAAAAAAAAAAAAAABK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KAQAAoAAAAAAAAAAAAAAAS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sQAAAFYAAAAwAAAAOwAAAII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sgAAAFcAAAAlAAAADAAAAAQAAABUAAAAkAAAADEAAAA7AAAAsAAAAFYAAAABAAAAVVWPQSa0j0ExAAAAOwAAAAsAAABMAAAAAAAAAAAAAAAAAAAA//////////9kAAAAUgBBAFUATAAgAFYAQQBSAEcAQQBTAAAADAAAAA0AAAAOAAAACQAAAAUAAAAMAAAADQAAAAwAAAAOAAAADQAAAAsAAABLAAAAQAAAADAAAAAFAAAAIAAAAAEAAAABAAAAEAAAAAAAAAAAAAAASgEAAKAAAAAAAAAAAAAAAEoBAACgAAAAJQAAAAwAAAACAAAAJwAAABgAAAAFAAAAAAAAAP///wAAAAAAJQAAAAwAAAAFAAAATAAAAGQAAAAAAAAAYQAAAEkBAACbAAAAAAAAAGEAAABKAQAAOwAAACEA8AAAAAAAAAAAAAAAgD8AAAAAAAAAAAAAgD8AAAAAAAAAAAAAAAAAAAAAAAAAAAAAAAAAAAAAAAAAACUAAAAMAAAAAAAAgCgAAAAMAAAABQAAACcAAAAYAAAABQAAAAAAAAD///8AAAAAACUAAAAMAAAABQAAAEwAAABkAAAADgAAAGEAAAA7AQAAcQAAAA4AAABhAAAALgEAABEAAAAhAPAAAAAAAAAAAAAAAIA/AAAAAAAAAAAAAIA/AAAAAAAAAAAAAAAAAAAAAAAAAAAAAAAAAAAAAAAAAAAlAAAADAAAAAAAAIAoAAAADAAAAAUAAAAlAAAADAAAAAEAAAAYAAAADAAAAAAAAAASAAAADAAAAAEAAAAeAAAAGAAAAA4AAABhAAAAPAEAAHIAAAAlAAAADAAAAAEAAABUAAAAkAAAAA8AAABhAAAAYQAAAHEAAAABAAAAVVWPQSa0j0EPAAAAYQAAAAsAAABMAAAAAAAAAAAAAAAAAAAA//////////9kAAAAUgBBAFUATAAgAFYAQQBSAEcAQQBTAAAACAAAAAgAAAAJAAAABgAAAAQAAAAIAAAACAAAAAgAAAAJAAAACAAAAAcAAABLAAAAQAAAADAAAAAFAAAAIAAAAAEAAAABAAAAEAAAAAAAAAAAAAAASgEAAKAAAAAAAAAAAAAAAEoBAACgAAAAJQAAAAwAAAACAAAAJwAAABgAAAAFAAAAAAAAAP///wAAAAAAJQAAAAwAAAAFAAAATAAAAGQAAAAOAAAAdgAAADsBAACGAAAADgAAAHYAAAAuAQAAEQAAACEA8AAAAAAAAAAAAAAAgD8AAAAAAAAAAAAAgD8AAAAAAAAAAAAAAAAAAAAAAAAAAAAAAAAAAAAAAAAAACUAAAAMAAAAAAAAgCgAAAAMAAAABQAAACUAAAAMAAAAAQAAABgAAAAMAAAAAAAAABIAAAAMAAAAAQAAAB4AAAAYAAAADgAAAHYAAAA8AQAAhwAAACUAAAAMAAAAAQAAAFQAAAB4AAAADwAAAHYAAABAAAAAhgAAAAEAAABVVY9BJrSPQQ8AAAB2AAAABwAAAEwAAAAAAAAAAAAAAAAAAAD//////////1wAAABTAEkATgBEAEkAQwBPAAAABwAAAAMAAAAKAAAACQAAAAMAAAAIAAAACgAAAEsAAABAAAAAMAAAAAUAAAAgAAAAAQAAAAEAAAAQAAAAAAAAAAAAAABKAQAAoAAAAAAAAAAAAAAASgEAAKAAAAAlAAAADAAAAAIAAAAnAAAAGAAAAAUAAAAAAAAA////AAAAAAAlAAAADAAAAAUAAABMAAAAZAAAAA4AAACLAAAAOwEAAJsAAAAOAAAAiwAAAC4BAAARAAAAIQDwAAAAAAAAAAAAAACAPwAAAAAAAAAAAACAPwAAAAAAAAAAAAAAAAAAAAAAAAAAAAAAAAAAAAAAAAAAJQAAAAwAAAAAAACAKAAAAAwAAAAFAAAAJQAAAAwAAAABAAAAGAAAAAwAAAAAAAAAEgAAAAwAAAABAAAAFgAAAAwAAAAAAAAAVAAAAEgBAAAPAAAAiwAAADoBAACbAAAAAQAAAFVVj0EmtI9BDwAAAIsAAAAqAAAATAAAAAQAAAAOAAAAiwAAADwBAACcAAAAoAAAAEYAaQByAG0AYQBkAG8AIABwAG8AcgA6ACAAUgBBAFUATAAgAEYARQBSAE4AQQBOAEQATwAgAFYAQQBSAEcAQQBTACAAUwBBAFIAVABPAFIASQBPAAYAAAADAAAABQAAAAsAAAAHAAAACAAAAAgAAAAEAAAACAAAAAgAAAAFAAAAAwAAAAQAAAAIAAAACAAAAAkAAAAGAAAABAAAAAYAAAAHAAAACAAAAAoAAAAIAAAACgAAAAkAAAAKAAAABAAAAAgAAAAIAAAACAAAAAkAAAAIAAAABwAAAAQAAAAHAAAACAAAAAgAAAAHAAAACgAAAAgAAAADAAAACgAAABYAAAAMAAAAAAAAACUAAAAMAAAAAgAAAA4AAAAUAAAAAAAAABAAAAAUAAAA</Object>
</Signature>
</file>

<file path=_xmlsignatures/sig1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wPoebo7OE4nbjeIAwzuvi+ayETrmuXnmtzkcac5uqXs=</DigestValue>
    </Reference>
    <Reference Type="http://www.w3.org/2000/09/xmldsig#Object" URI="#idOfficeObject">
      <DigestMethod Algorithm="http://www.w3.org/2001/04/xmlenc#sha256"/>
      <DigestValue>5ChH/8gXhCVwNm76jhyrioUW9IQN5R+FfaDiC4ePBVM=</DigestValue>
    </Reference>
    <Reference Type="http://uri.etsi.org/01903#SignedProperties" URI="#idSignedProperties">
      <Transforms>
        <Transform Algorithm="http://www.w3.org/TR/2001/REC-xml-c14n-20010315"/>
      </Transforms>
      <DigestMethod Algorithm="http://www.w3.org/2001/04/xmlenc#sha256"/>
      <DigestValue>p+6QLmEXhIAi1uz+/hNajPPXSUadwZEhyjNN5tejIEE=</DigestValue>
    </Reference>
    <Reference Type="http://www.w3.org/2000/09/xmldsig#Object" URI="#idValidSigLnImg">
      <DigestMethod Algorithm="http://www.w3.org/2001/04/xmlenc#sha256"/>
      <DigestValue>JOGa+ejkvo7Mtt9ro3I8x0yNpVxNBTJiS+ysBPoiXfE=</DigestValue>
    </Reference>
    <Reference Type="http://www.w3.org/2000/09/xmldsig#Object" URI="#idInvalidSigLnImg">
      <DigestMethod Algorithm="http://www.w3.org/2001/04/xmlenc#sha256"/>
      <DigestValue>V5q9BzdtBaT5PfUU7WZvhqToJNv+cAeBchgZpyVywA8=</DigestValue>
    </Reference>
  </SignedInfo>
  <SignatureValue>JbkdJZfgC2DjZkwzr+kN4RII7Uokx98YmkkjyCdGecpBEr6wb5aEieZUqHRYn9hd8ldeXITS5eEw
iliHQetqAVn5PDtgSvgw9p7PxLNrdmYlkz7XKmoc36qWjBRT9J53VDokBHJeawAuN7bDOK9qV4GO
ZvZXJqEzjZmAg7kDOZ86p1Ot8B/HRrFOZ1HYnzoKmaMfl6BTh7yWmfjQCu7WR7kK3KRq/YUy/RbK
EKKNMnHgt01QIZjR+QAColNKXh3IecuyjZoxKaF43s+99cMHJRjKS/FPHOAHC5U5JImhuz2vQudA
y/zqIOD+ISq0oYi2MQU5f7JlBZPI5ynV+uLVKA==</SignatureValue>
  <KeyInfo>
    <X509Data>
      <X509Certificate>MIIInDCCBoSgAwIBAgIQQR+kvrJeY+VmCyEDeKcntjANBgkqhkiG9w0BAQsFADCBgTEWMBQGA1UEBRMNUlVDODAwODAwOTktMDERMA8GA1UEAxMIVklUIFMuQS4xODA2BgNVBAsML1ByZXN0YWRvciBDdWFsaWZpY2FkbyBkZSBTZXJ2aWNpb3MgZGUgQ29uZmlhbnphMQ0wCwYDVQQKDARJQ1BQMQswCQYDVQQGEwJQWTAeFw0yNDA0MDEyMTAyNTlaFw0yNjA0MDEyMTAyNTlaMIHDMRswGQYDVQQqDBJBUk5BTERPIEhFUk5FR0lMRE8xFTATBgNVBAQMDEFDT1NUQSBMRVlFUzESMBAGA1UEBRMJQ0kxNTUyOTE0MSgwJgYDVQQDDB9BUk5BTERPIEhFUk5FR0lMRE8gQUNPU1RBIExFWUVTMQswCQYDVQQLDAJGMjE1MDMGA1UECgwsQ0VSVElGSUNBRE8gQ1VBTElGSUNBRE8gREUgRklSTUEgRUxFQ1RST05JQ0ExCzAJBgNVBAYTAlBZMIIBIjANBgkqhkiG9w0BAQEFAAOCAQ8AMIIBCgKCAQEA65B57I7Zj+L1hM9uLdoxLq8IGZOjW3/1TIINxiZGJEe4dXuXOAkmG48AabYWNrfRoQ2TG8K1vQ9sIg1OmAqSxIzwvjdcr5dJ3b1vnRSjR/J7v/GdFWrIxuchxFKxb+xqXRSjZRdxX//H3Mmr8PjZ+XAsN5WqTQrzZQwmxQBpEW63/J8ic4OWwW+R/QKMLRIboqBzpbi1/z3VkaS75riy9Fbt4chQ6nYYIIUmWeaUNIHlvU8I7XY78r6aXPYyIoje6wLOoGipWk3wx82rmpyzkzUTxeVztyd9n3KqnuwGDLSQpbYOeg2S8xv9LEQ3p0btNMWMbqCPmNQBiqeV+Bsw6wIDAQABo4IDyjCCA8YwDAYDVR0TAQH/BAIwADAOBgNVHQ8BAf8EBAMCBeAwLAYDVR0lAQH/BCIwIAYIKwYBBQUHAwQGCCsGAQUFBwMCBgorBgEEAYI3FAICMB0GA1UdDgQWBBSaFasvbkBtwUCS2bmoquYVIRB/wz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TBgNVHREETDBKgRxBUk5BTERPLkFDT1NUQUBDT0FMUEE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BhpcOndzdGH3mvir4EKJOYo8lMdZ++xVqO771OtiqG393WSFGsFH2rHVyFQSyTBYXodjPHQRXqGpEl5N++Hwe20whezlBP4g+z1A94r5Rpb2mt2eN9YFUhkXb5SPVxLjTG68/0eKCnkvtdnJ1gz7RCIs0udlPJdgTe+Jhm121EiVuZ8cw4JUyE2Z844zTPffw/Zwjaer0ZOuQdmUnfqTnetmz2hC4eKBvK9O2AaR/CH1Tfa8QyHwrIgWCZgESmGVo2O2lNcVcMweO+XFbQyZ2q60Ny81xwd+WYIqYCt30sc7bZ5uTJEKJeXHuJ4GFhw4dkhUQmT3inOFJ+089yEK0wx9nvhRLZDlpZcXKMtZWYku1Tc1UAKzo8gRLHTYjlw8Ovq0nUdmkACU9/XdaEDHT0WOh7QaK3XXwNABaSqXD/EI9aVLUD0OASc74wcxJRCRE8E9qAvlG/bmSCVvRY6l605pKkaSvcgBWInNIuN16Wq/RAGPbcrgB4ZplFhNXf5TBNhtW3YkF9/Z2fTHdhiWBeKwkGM/36DS+gZQR2/FCcmdyJncNm/HsK9KcUoAfFNyPP8IS2K/Uuot/GSGROJt5dmbXhdm28aLg/EigsZHnQ3+RuZytXwno9iXK/3Y6z+gKE0XttMxjTZQ3R83a970n9g0BsAU4X6PlR0Bg9rGcg6</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kQWoIKwzKWTvAz5sa/RQOAq9+E8K2lG4zJEPE5lqHdg=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04WYIvNSXsG7g7/ViYzSbELJEswATmX/Rm7qu57Srrk=</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yljvDcZbJaKTkalOGouz4xgxPMHUwsCTTc1c5F/8BXE=</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KJLxHcorHeaiUolcxFvfIoDO7MVuQ0jr3gAwZx2d0SQ=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Yd1Sr1SIaXfZICr0wH84YuNK+U0dD+JWVh2CYwy4FAE=</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NTvHS4ipQABLP4cuhOOFHOPka9PhicKDdQ3Oziyh9R8=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0fTaYyy4GskkBMmw330GJ/tEfYk1ki16PDj/WXzlMRg=</DigestValue>
      </Reference>
      <Reference URI="/xl/drawings/vmlDrawing2.vml?ContentType=application/vnd.openxmlformats-officedocument.vmlDrawing">
        <DigestMethod Algorithm="http://www.w3.org/2001/04/xmlenc#sha256"/>
        <DigestValue>9MEtGnMjT/0qMA5xmk0CWW5wkYGen1VdEgVVhXSFg14=</DigestValue>
      </Reference>
      <Reference URI="/xl/drawings/vmlDrawing3.vml?ContentType=application/vnd.openxmlformats-officedocument.vmlDrawing">
        <DigestMethod Algorithm="http://www.w3.org/2001/04/xmlenc#sha256"/>
        <DigestValue>Oiu2NM4BJ92kHE3XM3kHgxQ0iHazAJQNdYCYEbQklkw=</DigestValue>
      </Reference>
      <Reference URI="/xl/drawings/vmlDrawing4.vml?ContentType=application/vnd.openxmlformats-officedocument.vmlDrawing">
        <DigestMethod Algorithm="http://www.w3.org/2001/04/xmlenc#sha256"/>
        <DigestValue>d5H2Drf+dA1i5OrZffA0pRwTwY880N2K26N0sMrEPlA=</DigestValue>
      </Reference>
      <Reference URI="/xl/drawings/vmlDrawing5.vml?ContentType=application/vnd.openxmlformats-officedocument.vmlDrawing">
        <DigestMethod Algorithm="http://www.w3.org/2001/04/xmlenc#sha256"/>
        <DigestValue>e4Ua36zP1XBAPR1lOcT9EK+fkgaQphdY2cRlVcOCXq4=</DigestValue>
      </Reference>
      <Reference URI="/xl/drawings/vmlDrawing6.vml?ContentType=application/vnd.openxmlformats-officedocument.vmlDrawing">
        <DigestMethod Algorithm="http://www.w3.org/2001/04/xmlenc#sha256"/>
        <DigestValue>weK0nno1HTRngKokdZDpuuP/YQ9yjeVqRCL7VAN8Pho=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H2jsgiDynawndJVdB5c3/GfklDceUdjk1hMtDNTD4+Y=</DigestValue>
      </Reference>
      <Reference URI="/xl/externalLinks/externalLink1.xml?ContentType=application/vnd.openxmlformats-officedocument.spreadsheetml.externalLink+xml">
        <DigestMethod Algorithm="http://www.w3.org/2001/04/xmlenc#sha256"/>
        <DigestValue>ZWd7In1SjXw1yQzGkU+aW3nMtpAW7BnW6l/htxJ4brE=</DigestValue>
      </Reference>
      <Reference URI="/xl/media/image1.emf?ContentType=image/x-emf">
        <DigestMethod Algorithm="http://www.w3.org/2001/04/xmlenc#sha256"/>
        <DigestValue>zYFCDzzhyDDEr8JUx7t8ZbXp03EKn6lexblXp5Gn4xs=</DigestValue>
      </Reference>
      <Reference URI="/xl/media/image10.emf?ContentType=image/x-emf">
        <DigestMethod Algorithm="http://www.w3.org/2001/04/xmlenc#sha256"/>
        <DigestValue>mBkH5qE3oM43adWNm1HDNWaFA/RFjqp8r7zHlJ9q2rU=</DigestValue>
      </Reference>
      <Reference URI="/xl/media/image11.emf?ContentType=image/x-emf">
        <DigestMethod Algorithm="http://www.w3.org/2001/04/xmlenc#sha256"/>
        <DigestValue>finZsBevH2YJjioa28c04YSVPCt0AeYRqrpKfuXo2oQ=</DigestValue>
      </Reference>
      <Reference URI="/xl/media/image12.emf?ContentType=image/x-emf">
        <DigestMethod Algorithm="http://www.w3.org/2001/04/xmlenc#sha256"/>
        <DigestValue>g6SSZ5UVC1RCwsFGCtj1VcCewypadJL+cuWn0Y2ON6I=</DigestValue>
      </Reference>
      <Reference URI="/xl/media/image13.emf?ContentType=image/x-emf">
        <DigestMethod Algorithm="http://www.w3.org/2001/04/xmlenc#sha256"/>
        <DigestValue>Jbm0dKA6odAW0LeL2ILqJJ+sKaur0F4ITPk9lWUqh7o=</DigestValue>
      </Reference>
      <Reference URI="/xl/media/image14.emf?ContentType=image/x-emf">
        <DigestMethod Algorithm="http://www.w3.org/2001/04/xmlenc#sha256"/>
        <DigestValue>z+B/vqUdHm41805P52GahidXq0f6/V7uKAhRfE+Bo9s=</DigestValue>
      </Reference>
      <Reference URI="/xl/media/image15.emf?ContentType=image/x-emf">
        <DigestMethod Algorithm="http://www.w3.org/2001/04/xmlenc#sha256"/>
        <DigestValue>QEKE+U72icoS2cxex5QzyhCDZoOcBA0CJoOQLgHvNcA=</DigestValue>
      </Reference>
      <Reference URI="/xl/media/image16.emf?ContentType=image/x-emf">
        <DigestMethod Algorithm="http://www.w3.org/2001/04/xmlenc#sha256"/>
        <DigestValue>xJokY1U7oVolaCK1gmdsKgnlsrheO8UHKDTG/BHpF88=</DigestValue>
      </Reference>
      <Reference URI="/xl/media/image2.emf?ContentType=image/x-emf">
        <DigestMethod Algorithm="http://www.w3.org/2001/04/xmlenc#sha256"/>
        <DigestValue>XLFne+i77Ya9IgW2anc6RhntYqosrdM04jmpuqTpKTY=</DigestValue>
      </Reference>
      <Reference URI="/xl/media/image3.emf?ContentType=image/x-emf">
        <DigestMethod Algorithm="http://www.w3.org/2001/04/xmlenc#sha256"/>
        <DigestValue>U6+PvD3ksLtmkxee7cx1TLqpb/GzXIyYZiYKfHQa65g=</DigestValue>
      </Reference>
      <Reference URI="/xl/media/image4.emf?ContentType=image/x-emf">
        <DigestMethod Algorithm="http://www.w3.org/2001/04/xmlenc#sha256"/>
        <DigestValue>m6Z0LMqPZ2+MAKvFOon7I6uutd2I3d+VaBVdYupeJDU=</DigestValue>
      </Reference>
      <Reference URI="/xl/media/image5.emf?ContentType=image/x-emf">
        <DigestMethod Algorithm="http://www.w3.org/2001/04/xmlenc#sha256"/>
        <DigestValue>68XwdD4FTgPL56gFHZxOZzSh/fKDbLdgixM8w5t/HJM=</DigestValue>
      </Reference>
      <Reference URI="/xl/media/image6.emf?ContentType=image/x-emf">
        <DigestMethod Algorithm="http://www.w3.org/2001/04/xmlenc#sha256"/>
        <DigestValue>CE5eHeXx5figHP4E+pnLnUM0HT31/hKDBCDnoUHl7pw=</DigestValue>
      </Reference>
      <Reference URI="/xl/media/image7.emf?ContentType=image/x-emf">
        <DigestMethod Algorithm="http://www.w3.org/2001/04/xmlenc#sha256"/>
        <DigestValue>mPJPZ6MecoOtgdWS700wDfaYLrZPuaQEi+yJGMPljIk=</DigestValue>
      </Reference>
      <Reference URI="/xl/media/image8.emf?ContentType=image/x-emf">
        <DigestMethod Algorithm="http://www.w3.org/2001/04/xmlenc#sha256"/>
        <DigestValue>DS77KxQeqITdACQwijEeQzOFByVED2+JesmUpoqTips=</DigestValue>
      </Reference>
      <Reference URI="/xl/media/image9.emf?ContentType=image/x-emf">
        <DigestMethod Algorithm="http://www.w3.org/2001/04/xmlenc#sha256"/>
        <DigestValue>KuT5cGJfZ1Me6VFQOtS/jlhv6feaiX6ZVGyMtauu1UU=</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tv0mghujyKdZOGT08dDSd6mHkYkNNz+uQFo0+3O77jA=</DigestValue>
      </Reference>
      <Reference URI="/xl/styles.xml?ContentType=application/vnd.openxmlformats-officedocument.spreadsheetml.styles+xml">
        <DigestMethod Algorithm="http://www.w3.org/2001/04/xmlenc#sha256"/>
        <DigestValue>fA8bSDSQ+U179Wz5GPdvokcl4FPwtQUs+r1hZaax3Xk=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JFJq5wIlCIkx+VqU9GMlLA45kew1CTNjf2r9Ce+OCPU=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9c1BZNxXDoQCudJiHV/J41iET19S9K8xqxn8toRfwOk=</DigestValue>
      </Reference>
      <Reference URI="/xl/worksheets/sheet2.xml?ContentType=application/vnd.openxmlformats-officedocument.spreadsheetml.worksheet+xml">
        <DigestMethod Algorithm="http://www.w3.org/2001/04/xmlenc#sha256"/>
        <DigestValue>ydG6KzlxvhJJsjfRowvH984ubIVl4mBDx2ndOzBcYHQ=</DigestValue>
      </Reference>
      <Reference URI="/xl/worksheets/sheet3.xml?ContentType=application/vnd.openxmlformats-officedocument.spreadsheetml.worksheet+xml">
        <DigestMethod Algorithm="http://www.w3.org/2001/04/xmlenc#sha256"/>
        <DigestValue>uAT9nbqJHPrYyVOBmU6Bn0flTzSEIlwnuv19tbHFimc=</DigestValue>
      </Reference>
      <Reference URI="/xl/worksheets/sheet4.xml?ContentType=application/vnd.openxmlformats-officedocument.spreadsheetml.worksheet+xml">
        <DigestMethod Algorithm="http://www.w3.org/2001/04/xmlenc#sha256"/>
        <DigestValue>W7wFAOuTOaFuZ+wdwHoXL/lnKyklFpOFX5nAG0aSqkA=</DigestValue>
      </Reference>
      <Reference URI="/xl/worksheets/sheet5.xml?ContentType=application/vnd.openxmlformats-officedocument.spreadsheetml.worksheet+xml">
        <DigestMethod Algorithm="http://www.w3.org/2001/04/xmlenc#sha256"/>
        <DigestValue>22Yr9XKza8mpOl2KUUaAS5xU+LuTvXDKkRPupA0zOHE=</DigestValue>
      </Reference>
      <Reference URI="/xl/worksheets/sheet6.xml?ContentType=application/vnd.openxmlformats-officedocument.spreadsheetml.worksheet+xml">
        <DigestMethod Algorithm="http://www.w3.org/2001/04/xmlenc#sha256"/>
        <DigestValue>K92okni847dHuAaZZvJbeI+czIdNE1sMECeq7ij/eTU=</DigestValue>
      </Reference>
    </Manifest>
    <SignatureProperties>
      <SignatureProperty Id="idSignatureTime" Target="#idPackageSignature">
        <mdssi:SignatureTime xmlns:mdssi="http://schemas.openxmlformats.org/package/2006/digital-signature">
          <mdssi:Format>YYYY-MM-DDThh:mm:ssTZD</mdssi:Format>
          <mdssi:Value>2024-04-16T16:21:41Z</mdssi:Value>
        </mdssi:SignatureTime>
      </SignatureProperty>
    </SignatureProperties>
  </Object>
  <Object Id="idOfficeObject">
    <SignatureProperties>
      <SignatureProperty Id="idOfficeV1Details" Target="#idPackageSignature">
        <SignatureInfoV1 xmlns="http://schemas.microsoft.com/office/2006/digsig">
          <SetupID>{E82D6B34-B8F8-4C88-A4E5-6C64BF3C6198}</SetupID>
          <SignatureText>Arnaldo H. Acosta Leyes</SignatureText>
          <SignatureImage/>
          <SignatureComments/>
          <WindowsVersion>10.0</WindowsVersion>
          <OfficeVersion>16.0.17425/26</OfficeVersion>
          <ApplicationVersion>16.0.17425</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2024-04-16T16:21:41Z</xd:SigningTime>
          <xd:SigningCertificate>
            <xd:Cert>
              <xd:CertDigest>
                <DigestMethod Algorithm="http://www.w3.org/2001/04/xmlenc#sha256"/>
                <DigestValue>j3QRsIc38kv1LPcRc+cLOoDdrsDBuAtFIlLk5iLj4z4=</DigestValue>
              </xd:CertDigest>
              <xd:IssuerSerial>
                <X509IssuerName>C=PY, O=ICPP, OU=Prestador Cualificado de Servicios de Confianza, CN=VIT S.A., SERIALNUMBER=RUC80080099-0</X509IssuerName>
                <X509SerialNumber>86564122352362430500587975892191881142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LMBAADQAAAAAAAAAAAAAACEHgAAlw4AACBFTUYAAAEANBwAAKoAAAAGAAAAAAAAAAAAAAAAAAAAgAcAADgEAABYAQAAwQAAAAAAAAAAAAAAAAAAAMA/BQDo8QIACgAAABAAAAAAAAAAAAAAAEsAAAAQAAAAAAAAAAUAAAAeAAAAGAAAAAAAAAAAAAAAtAEAANEAAAAnAAAAGAAAAAEAAAAAAAAAAAAAAAAAAAAlAAAADAAAAAEAAABMAAAAZAAAAAAAAAAAAAAAswEAANAAAAAAAAAAAAAAALQBAADRAAAAIQDwAAAAAAAAAAAAAACAPwAAAAAAAAAAAACAPwAAAAAAAAAAAAAAAAAAAAAAAAAAAAAAAAAAAAAAAAAAJQAAAAwAAAAAAACAKAAAAAwAAAABAAAAJwAAABgAAAABAAAAAAAAAP///wAAAAAAJQAAAAwAAAABAAAATAAAAGQAAAAAAAAAAAAAAD8BAADQAAAAAAAAAAAAAABAAQAA0QAAACEA8AAAAAAAAAAAAAAAgD8AAAAAAAAAAAAAgD8AAAAAAAAAAAAAAAAAAAAAAAAAAAAAAAAAAAAAAAAAACUAAAAMAAAAAAAAgCgAAAAMAAAAAQAAACcAAAAYAAAAAQAAAAAAAADw8PAAAAAAACUAAAAMAAAAAQAAAEwAAABkAAAAAAAAAAAAAACzAQAA0AAAAAAAAAAAAAAAtAEAANEAAAAhAPAAAAAAAAAAAAAAAIA/AAAAAAAAAAAAAIA/AAAAAAAAAAAAAAAAAAAAAAAAAAAAAAAAAAAAAAAAAAAlAAAADAAAAAAAAIAoAAAADAAAAAEAAAAnAAAAGAAAAAEAAAAAAAAA8PDwAAAAAAAlAAAADAAAAAEAAABMAAAAZAAAAAAAAAAAAAAAswEAANAAAAAAAAAAAAAAALQBAADRAAAAIQDwAAAAAAAAAAAAAACAPwAAAAAAAAAAAACAPwAAAAAAAAAAAAAAAAAAAAAAAAAAAAAAAAAAAAAAAAAAJQAAAAwAAAAAAACAKAAAAAwAAAABAAAAJwAAABgAAAABAAAAAAAAAPDw8AAAAAAAJQAAAAwAAAABAAAATAAAAGQAAAAAAAAAAAAAALMBAADQAAAAAAAAAAAAAAC0AQAA0QAAACEA8AAAAAAAAAAAAAAAgD8AAAAAAAAAAAAAgD8AAAAAAAAAAAAAAAAAAAAAAAAAAAAAAAAAAAAAAAAAACUAAAAMAAAAAAAAgCgAAAAMAAAAAQAAACcAAAAYAAAAAQAAAAAAAADw8PAAAAAAACUAAAAMAAAAAQAAAEwAAABkAAAAAAAAAAAAAACzAQAA0AAAAAAAAAAAAAAAtAEAANEAAAAhAPAAAAAAAAAAAAAAAIA/AAAAAAAAAAAAAIA/AAAAAAAAAAAAAAAAAAAAAAAAAAAAAAAAAAAAAAAAAAAlAAAADAAAAAAAAIAoAAAADAAAAAEAAAAnAAAAGAAAAAEAAAAAAAAA////AAAAAAAlAAAADAAAAAEAAABMAAAAZAAAAAAAAAAAAAAAswEAANAAAAAAAAAAAAAAALQBAADRAAAAIQDwAAAAAAAAAAAAAACAPwAAAAAAAAAAAACAPwAAAAAAAAAAAAAAAAAAAAAAAAAAAAAAAAAAAAAAAAAAJQAAAAwAAAAAAACAKAAAAAwAAAABAAAAJwAAABgAAAABAAAAAAAAAP///wAAAAAAJQAAAAwAAAABAAAATAAAAGQAAAAAAAAAAAAAALMBAADQAAAAAAAAAAAAAAC0AQAA0QAAACEA8AAAAAAAAAAAAAAAgD8AAAAAAAAAAAAAgD8AAAAAAAAAAAAAAAAAAAAAAAAAAAAAAAAAAAAAAAAAACUAAAAMAAAAAAAAgCgAAAAMAAAAAQAAACcAAAAYAAAAAQAAAAAAAAD///8AAAAAACUAAAAMAAAAAQAAAEwAAABkAAAAAAAAAAQAAAA/AQAAHQAAAAAAAAAEAAAAQAEAABoAAAAhAPAAAAAAAAAAAAAAAIA/AAAAAAAAAAAAAIA/AAAAAAAAAAAAAAAAAAAAAAAAAAAAAAAAAAAAAAAAAAAlAAAADAAAAAAAAIAoAAAADAAAAAEAAAAnAAAAGAAAAAEAAAAAAAAA////AAAAAAAlAAAADAAAAAEAAABMAAAAZAAAAOMAAAAFAAAAMQEAABsAAADjAAAABQAAAE8AAAAXAAAAIQDwAAAAAAAAAAAAAACAPwAAAAAAAAAAAACAPwAAAAAAAAAAAAAAAAAAAAAAAAAAAAAAAAAAAAAAAAAAJQAAAAwAAAAAAACAKAAAAAwAAAABAAAAUgAAAHABAAABAAAA7////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MAAAAFAAAAMgEAABwAAAAlAAAADAAAAAEAAABUAAAAhAAAAOQAAAAFAAAAMAEAABsAAAABAAAAVVWPQYX2jkHkAAAABQAAAAkAAABMAAAAAAAAAAAAAAAAAAAA//////////9gAAAAMQA2AC8ANAAvADIAMAAyADQA5WUJAAAACQAAAAcAAAAJAAAABwAAAAkAAAAJAAAACQAAAAkAAABLAAAAQAAAADAAAAAFAAAAIAAAAAEAAAABAAAAEAAAAAAAAAAAAAAAtAEAANEAAAAAAAAAAAAAALQBAADR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JAAAAAAAAABQAAAAIQDwAAAAAAAAAAAAAACAPwAAAAAAAAAAAACAPwAAAAAAAAAAAAAAAAAAAAAAAAAAAAAAAAAAAAAAAAAAJQAAAAwAAAAAAACAKAAAAAwAAAADAAAAJwAAABgAAAADAAAAAAAAAAAAAAAAAAAAJQAAAAwAAAADAAAATAAAAGQAAAAAAAAAAAAAAP//////////AAAAACQAAABAAQAAAAAAACEA8AAAAAAAAAAAAAAAgD8AAAAAAAAAAAAAgD8AAAAAAAAAAAAAAAAAAAAAAAAAAAAAAAAAAAAAAAAAACUAAAAMAAAAAAAAgCgAAAAMAAAAAwAAACcAAAAYAAAAAwAAAAAAAAAAAAAAAAAAACUAAAAMAAAAAwAAAEwAAABkAAAAAAAAAAAAAAD//////////0ABAAAkAAAAAAAAAFAAAAAhAPAAAAAAAAAAAAAAAIA/AAAAAAAAAAAAAIA/AAAAAAAAAAAAAAAAAAAAAAAAAAAAAAAAAAAAAAAAAAAlAAAADAAAAAAAAIAoAAAADAAAAAMAAAAnAAAAGAAAAAMAAAAAAAAAAAAAAAAAAAAlAAAADAAAAAMAAABMAAAAZAAAAAAAAAB0AAAAPwEAAHUAAAAAAAAAdAAAAEABAAACAAAAIQDwAAAAAAAAAAAAAACAPwAAAAAAAAAAAACAPwAAAAAAAAAAAAAAAAAAAAAAAAAAAAAAAAAAAAAAAAAAJQAAAAwAAAAAAACAKAAAAAwAAAADAAAAJwAAABgAAAADAAAAAAAAAP///wAAAAAAJQAAAAwAAAADAAAATAAAAGQAAAAAAAAAJAAAAD8BAABzAAAAAAAAACQAAABAAQAAUAAAACEA8AAAAAAAAAAAAAAAgD8AAAAAAAAAAAAAgD8AAAAAAAAAAAAAAAAAAAAAAAAAAAAAAAAAAAAAAAAAACUAAAAMAAAAAAAAgCgAAAAMAAAAAwAAACcAAAAYAAAAAwAAAAAAAAD///8AAAAAACUAAAAMAAAAAwAAAEwAAABkAAAACwAAAEUAAAAnAAAAcwAAAAsAAABFAAAAHQAAAC8AAAAhAPAAAAAAAAAAAAAAAIA/AAAAAAAAAAAAAIA/AAAAAAAAAAAAAAAAAAAAAAAAAAAAAAAAAAAAAAAAAAAlAAAADAAAAAAAAIAoAAAADAAAAAMAAABSAAAAcAEAAAMAAADW////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EUAAAAmAAAAcwAAAAEAAABVVY9BhfaOQQwAAAB0AAAAAQAAAEwAAAAEAAAACwAAAEUAAAAoAAAAdAAAAFAAAABYAMoKGwAAABYAAAAMAAAAAAAAACUAAAAMAAAAAgAAACcAAAAYAAAABAAAAAAAAAD///8AAAAAACUAAAAMAAAABAAAAEwAAABkAAAANgAAACgAAAA0AQAAcwAAADYAAAAoAAAA/wAAAEwAAAAhAPAAAAAAAAAAAAAAAIA/AAAAAAAAAAAAAIA/AAAAAAAAAAAAAAAAAAAAAAAAAAAAAAAAAAAAAAAAAAAlAAAADAAAAAAAAIAoAAAADAAAAAQAAAAnAAAAGAAAAAQAAAAAAAAA////AAAAAAAlAAAADAAAAAQAAABMAAAAZAAAADYAAAAoAAAANAEAAG8AAAA2AAAAKAAAAP8AAABIAAAAIQDwAAAAAAAAAAAAAACAPwAAAAAAAAAAAACAPwAAAAAAAAAAAAAAAAAAAAAAAAAAAAAAAAAAAAAAAAAAJQAAAAwAAAAAAACAKAAAAAwAAAAEAAAAJwAAABgAAAAEAAAAAAAAAP///wAAAAAAJQAAAAwAAAAEAAAATAAAAGQAAAA2AAAATAAAACkBAABvAAAANgAAAEwAAAD0AAAAJAAAACEA8AAAAAAAAAAAAAAAgD8AAAAAAAAAAAAAgD8AAAAAAAAAAAAAAAAAAAAAAAAAAAAAAAAAAAAAAAAAACUAAAAMAAAAAAAAgCgAAAAMAAAABAAAAFIAAABwAQAABAAAAOb///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2AAAATAAAACoBAABwAAAAJQAAAAwAAAAEAAAAVAAAANAAAAA3AAAATAAAACgBAABvAAAAAQAAAFVVj0GF9o5BNwAAAEwAAAAWAAAATAAAAAAAAAAAAAAAAAAAAP//////////eAAAAEEAcgBuAGEAbABkAG8AIABIAC4AIABBAGMAbwBzAHQAYQAgAEwALgAuAC4AEQAAAAkAAAAPAAAADQAAAAYAAAAPAAAADwAAAAcAAAASAAAABgAAAAcAAAARAAAADAAAAA8AAAALAAAACQAAAA0AAAAHAAAADAAAAAYAAAAGAAAABgAAAEsAAABAAAAAMAAAAAUAAAAgAAAAAQAAAAEAAAAQAAAAAAAAAAAAAAC0AQAA0QAAAAAAAAAAAAAAtAEAANEAAAAlAAAADAAAAAIAAAAnAAAAGAAAAAUAAAAAAAAA////AAAAAAAlAAAADAAAAAUAAABMAAAAZAAAAAAAAAB8AAAAswEAAMwAAAAAAAAAfAAAALQBAABRAAAAIQDwAAAAAAAAAAAAAACAPwAAAAAAAAAAAACAPwAAAAAAAAAAAAAAAAAAAAAAAAAAAAAAAAAAAAAAAAAAJQAAAAwAAAAAAACAKAAAAAwAAAAFAAAAJwAAABgAAAAFAAAAAAAAAP///wAAAAAAJQAAAAwAAAAFAAAATAAAAGQAAAAOAAAAfAAAAD8BAACSAAAADgAAAHwAAAAyAQAAFwAAACEA8AAAAAAAAAAAAAAAgD8AAAAAAAAAAAAAgD8AAAAAAAAAAAAAAAAAAAAAAAAAAAAAAAAAAAAAAAAAACUAAAAMAAAAAAAAgCgAAAAMAAAABQAAACUAAAAMAAAAAQAAABgAAAAMAAAAAAAAABIAAAAMAAAAAQAAAB4AAAAYAAAADgAAAHwAAABAAQAAkwAAACUAAAAMAAAAAQAAAFQAAADYAAAADwAAAHwAAADnAAAAkgAAAAEAAABVVY9BhfaOQQ8AAAB8AAAAFwAAAEwAAAAAAAAAAAAAAAAAAAD//////////3wAAABBAFIATgBBAEwARABPACAASAAuACAAQQBDAE8AUwBUAEEAIABMAEUAWQBFAFMA/7gLAAAACgAAAA0AAAALAAAACAAAAAwAAAANAAAABQAAAAwAAAAEAAAABQAAAAsAAAALAAAADQAAAAkAAAAJAAAACwAAAAUAAAAIAAAACQAAAAkAAAAJAAAACQAAAEsAAABAAAAAMAAAAAUAAAAgAAAAAQAAAAEAAAAQAAAAAAAAAAAAAAC0AQAA0QAAAAAAAAAAAAAAtAEAANEAAAAlAAAADAAAAAIAAAAnAAAAGAAAAAUAAAAAAAAA////AAAAAAAlAAAADAAAAAUAAABMAAAAZAAAAA4AAACZAAAAPwEAAK8AAAAOAAAAmQAAADIBAAAXAAAAIQDwAAAAAAAAAAAAAACAPwAAAAAAAAAAAACAPwAAAAAAAAAAAAAAAAAAAAAAAAAAAAAAAAAAAAAAAAAAJQAAAAwAAAAAAACAKAAAAAwAAAAFAAAAJQAAAAwAAAABAAAAGAAAAAwAAAAAAAAAEgAAAAwAAAABAAAAHgAAABgAAAAOAAAAmQAAAEABAACwAAAAJQAAAAwAAAABAAAAVAAAAKgAAAAPAAAAmQAAAKQAAACvAAAAAQAAAFVVj0GF9o5BDwAAAJkAAAAPAAAATAAAAAAAAAAAAAAAAAAAAP//////////bAAAAEEAVQBEAEkAVABPAFIAIABFAFgAVABFAFIATgBPANatCwAAAAwAAAAMAAAABQAAAAkAAAANAAAACgAAAAUAAAAJAAAACgAAAAkAAAAJAAAACgAAAA0AAAANAAAASwAAAEAAAAAwAAAABQAAACAAAAABAAAAAQAAABAAAAAAAAAAAAAAALQBAADRAAAAAAAAAAAAAAC0AQAA0QAAACUAAAAMAAAAAgAAACcAAAAYAAAABQAAAAAAAAD///8AAAAAACUAAAAMAAAABQAAAEwAAABkAAAADgAAALYAAAClAQAAzAAAAA4AAAC2AAAAmAEAABcAAAAhAPAAAAAAAAAAAAAAAIA/AAAAAAAAAAAAAIA/AAAAAAAAAAAAAAAAAAAAAAAAAAAAAAAAAAAAAAAAAAAlAAAADAAAAAAAAIAoAAAADAAAAAUAAAAlAAAADAAAAAEAAAAYAAAADAAAAAAAAAASAAAADAAAAAEAAAAWAAAADAAAAAAAAABUAAAAVAEAAA8AAAC2AAAApAEAAMwAAAABAAAAVVWPQYX2jkEPAAAAtgAAACwAAABMAAAABAAAAA4AAAC2AAAApgEAAM0AAACkAAAARgBpAHIAbQBhAGQAbwAgAHAAbwByADoAIABBAFIATgBBAEwARABPACAASABFAFIATgBFAEcASQBMAEQATwAgAEEAQwBPAFMAVABBACAATABFAFkARQBTAAgAAAAEAAAABgAAAA8AAAAJAAAACgAAAAoAAAAFAAAACgAAAAoAAAAGAAAABAAAAAUAAAALAAAACgAAAA0AAAALAAAACAAAAAwAAAANAAAABQAAAAwAAAAJAAAACgAAAA0AAAAJAAAADAAAAAUAAAAIAAAADAAAAA0AAAAFAAAACwAAAAsAAAANAAAACQAAAAkAAAALAAAABQAAAAgAAAAJAAAACQAAAAkAAAAJAAAAFgAAAAwAAAAAAAAAJQAAAAwAAAACAAAADgAAABQAAAAAAAAAEAAAABQAAAA=</Object>
  <Object Id="idInvalidSigLnImg">AQAAAGwAAAAAAAAAAAAAALMBAADQAAAAAAAAAAAAAACEHgAAlw4AACBFTUYAAAEALCQAALAAAAAGAAAAAAAAAAAAAAAAAAAAgAcAADgEAABYAQAAwQAAAAAAAAAAAAAAAAAAAMA/BQDo8QIACgAAABAAAAAAAAAAAAAAAEsAAAAQAAAAAAAAAAUAAAAeAAAAGAAAAAAAAAAAAAAAtAEAANEAAAAnAAAAGAAAAAEAAAAAAAAAAAAAAAAAAAAlAAAADAAAAAEAAABMAAAAZAAAAAAAAAAAAAAAswEAANAAAAAAAAAAAAAAALQBAADRAAAAIQDwAAAAAAAAAAAAAACAPwAAAAAAAAAAAACAPwAAAAAAAAAAAAAAAAAAAAAAAAAAAAAAAAAAAAAAAAAAJQAAAAwAAAAAAACAKAAAAAwAAAABAAAAJwAAABgAAAABAAAAAAAAAP///wAAAAAAJQAAAAwAAAABAAAATAAAAGQAAAAAAAAAAAAAAD8BAADQAAAAAAAAAAAAAABAAQAA0QAAACEA8AAAAAAAAAAAAAAAgD8AAAAAAAAAAAAAgD8AAAAAAAAAAAAAAAAAAAAAAAAAAAAAAAAAAAAAAAAAACUAAAAMAAAAAAAAgCgAAAAMAAAAAQAAACcAAAAYAAAAAQAAAAAAAADw8PAAAAAAACUAAAAMAAAAAQAAAEwAAABkAAAAAAAAAAAAAACzAQAA0AAAAAAAAAAAAAAAtAEAANEAAAAhAPAAAAAAAAAAAAAAAIA/AAAAAAAAAAAAAIA/AAAAAAAAAAAAAAAAAAAAAAAAAAAAAAAAAAAAAAAAAAAlAAAADAAAAAAAAIAoAAAADAAAAAEAAAAnAAAAGAAAAAEAAAAAAAAA8PDwAAAAAAAlAAAADAAAAAEAAABMAAAAZAAAAAAAAAAAAAAAswEAANAAAAAAAAAAAAAAALQBAADRAAAAIQDwAAAAAAAAAAAAAACAPwAAAAAAAAAAAACAPwAAAAAAAAAAAAAAAAAAAAAAAAAAAAAAAAAAAAAAAAAAJQAAAAwAAAAAAACAKAAAAAwAAAABAAAAJwAAABgAAAABAAAAAAAAAPDw8AAAAAAAJQAAAAwAAAABAAAATAAAAGQAAAAAAAAAAAAAALMBAADQAAAAAAAAAAAAAAC0AQAA0QAAACEA8AAAAAAAAAAAAAAAgD8AAAAAAAAAAAAAgD8AAAAAAAAAAAAAAAAAAAAAAAAAAAAAAAAAAAAAAAAAACUAAAAMAAAAAAAAgCgAAAAMAAAAAQAAACcAAAAYAAAAAQAAAAAAAADw8PAAAAAAACUAAAAMAAAAAQAAAEwAAABkAAAAAAAAAAAAAACzAQAA0AAAAAAAAAAAAAAAtAEAANEAAAAhAPAAAAAAAAAAAAAAAIA/AAAAAAAAAAAAAIA/AAAAAAAAAAAAAAAAAAAAAAAAAAAAAAAAAAAAAAAAAAAlAAAADAAAAAAAAIAoAAAADAAAAAEAAAAnAAAAGAAAAAEAAAAAAAAA////AAAAAAAlAAAADAAAAAEAAABMAAAAZAAAAAAAAAAAAAAAswEAANAAAAAAAAAAAAAAALQBAADRAAAAIQDwAAAAAAAAAAAAAACAPwAAAAAAAAAAAACAPwAAAAAAAAAAAAAAAAAAAAAAAAAAAAAAAAAAAAAAAAAAJQAAAAwAAAAAAACAKAAAAAwAAAABAAAAJwAAABgAAAABAAAAAAAAAP///wAAAAAAJQAAAAwAAAABAAAATAAAAGQAAAAAAAAAAAAAALMBAADQAAAAAAAAAAAAAAC0AQAA0QAAACEA8AAAAAAAAAAAAAAAgD8AAAAAAAAAAAAAgD8AAAAAAAAAAAAAAAAAAAAAAAAAAAAAAAAAAAAAAAAAACUAAAAMAAAAAAAAgCgAAAAMAAAAAQAAACcAAAAYAAAAAQAAAAAAAAD///8AAAAAACUAAAAMAAAAAQAAAEwAAABkAAAAAAAAAAQAAAA/AQAAHQAAAAAAAAAEAAAAQAEAABoAAAAhAPAAAAAAAAAAAAAAAIA/AAAAAAAAAAAAAIA/AAAAAAAAAAAAAAAAAAAAAAAAAAAAAAAAAAAAAAAAAAAlAAAADAAAAAAAAIAoAAAADAAAAAEAAAAnAAAAGAAAAAEAAAAAAAAA////AAAAAAAlAAAADAAAAAEAAABMAAAAZAAAAA4AAAAEAAAAJwAAAB0AAAAOAAAABAAAABoAAAAaAAAAIQDwAAAAAAAAAAAAAACAPwAAAAAAAAAAAACAPwAAAAAAAAAAAAAAAAAAAAAAAAAAAAAAAAAAAAAAAAAAJQAAAAwAAAAAAACAKAAAAAwAAAABAAAAUAAAADQHAAAPAAAABAAAACYAAAAbAAAADwAAAAQAAAAAAAAAAAAAABgAAAAYAAAATAAAACgAAAB0AAAAwAYAAAAAAAAAAAAAGAAAACgAAAAYAAAAGAAAAAEAGAAAAAAAAAAAAAAAAAAAAAAAAAAAAAAAAAAAAAAAAAAAAAAAAAAAAAAAAAAAAAAAAAAAAAAAAAAAAAAAAAAIDiMPG0MAAAAAAAAAAAAAAAAAAAAAAAAAAAAAAAABAgUYKWcAAAAAAAAAAAAAAAAAAAAAAAAAAAAAAAAAAAAAAAAAAAACBAoxVNMyVdYaLXEAAAAAAAAAAAAAAAAAAAAAAAAAAQIgOIwXKGQAAAAAAAAAAAAAAAAAAAAAAAAAAAAAAAAAAAAAAAAAAAAAAAAiO5QyVdYyVdYRHksAAAAAAAAAAAAAAAAAAAAfNYUqSLUBAgUAAACCwupfhK1fhK1fhK1fhK1fhK1fhK1fhK1fhK1fhK1MaYoHCxosTL8yVdYwU9ALEy8iMD9KaIgGCAweNIIxVNMLFDIAAAAAAABfhK2XzO2x2fKRyey02vKUy+202vKaze602vKUy+202vJaeo4IDyUuT8YyVdYtTsQIDiMEBgoiOpIyVdYcMXsAAAAAAAAAAABfhK212/P4+/6n1PD///+u2PH///+93/T///+u2PH///+12/Ofn58JDiEqSbcyVdYuT8YoRa0yVdYlP54HCxEAAAAAAAAAAABfhK2Mx+yaze7///////////////////////////////////8AAAAAAAACBQwoRKsyVdYyVdYrSroDBg87UmsAAAAAAAAAAABfhK212/P4+/7////////////////////////////////t7e1paWkFBw8dMn0yVdYyVdYyVdYwU9ASIFAMERYAAAAAAAAAAABfhK2XzO2x2fL///+xfUqxfUqxfUqxfUqxfUqxfUq5t7QVFhcUI1guT8YyVdYyVdYuT8YMFjcaLXEwU9AeNIIBAwcAAAAAAABfhK212/P4+/7///////////////////////////82NjYjPJcyVdYyVdYyVdYqSbcHDB5jY2NaWloHDB4fNYUoRa0LFDIAAABfhK2XzO2x2fL///+xfUqxfUqxfUqxfUqxfUqxfUpLS0shOY8yVdYyVdYdMn0ICxKfn5////+02vJ5p8UhLj0FChkTIVMAAABfhK212/P4+/7////////////////////////////MzMwNDhUUIlUIDyVISEjY2Nj///////////+n1PBfhK0AAAAAAAAAAABfhK2XzO2x2fL////////W6/ibzu6bzu7c7vn////////h4eGZmZnDw8P///////////////+02vKRyexfhK0AAAAAAAAAAABfhK212/P4+/7////R6feCwuqCwuqCwuqGxOvc7vn///////////////////////////////////+n1PBfhK0AAAAAAAAAAABfhK2XzO2x2fL///+Yze6CwuqCwuqCwuqCwuqn1PD///////////////////////////////+02vKRyexfhK0AAAAAAAAAAABfhK212/P4+/7///+Yze6CwuqCwuqCwuqCwuqn1PD///////////////////////////////////+n1PBfhK0AAAAAAAAAAABfhK2XzO2x2fL////R6feCwuqCwuqCwuqGxOvc7vn///////////////////////////////+02vKRyexfhK0AAAAAAAAAAABfhK212/P4+/7////////W6/ibzu6bzu7N5/f///////////////////////////////////////+n1PBfhK0AAAAAAAAAAABfhK2Mx+yaze7///////////////////////////////////////////////////////////+bzu6JxutfhK0AAAAAAAAAAABfhK212/P4+/6n1PD///+u2PH///+93/T///+u2PH///+12/P///+12/P///+12/P///+f0O////+u2PFfhK0AAAAAAAAAAABfhK2XzO2x2fKRyey02vKUy+202vKaze602vKUy+202vKXzO202vKXzO202vKXzO202vKOyOy02vKUy+1fhK0AAAAAAAAAAACCwupfhK1fhK1fhK1fhK1fhK1fhK1fhK1fhK1fhK1fhK1fhK1fhK1fhK1fhK1fhK1fhK1fhK1fhK1fhK2CwuoAAAAAAAAAAAAAAAAAAAAAAAAAAAAAAAAAAAAAAAAAAAAAAAAAAAAAAAAAAAAAAAAAAAAAAAAAAAAAAAAAAAAAAAAAAAAAAAAAAAAAAAAAAAAAAAAAAAAAAAAAAAAAAAAAAAAAAAAAAAAAAAAAAAAAAAAAAAAAAAAAAAAAAAAAAAAAAAAAAAAAAAAAAAAAAAAAAAAAAAAnAAAAGAAAAAEAAAAAAAAA////AAAAAAAlAAAADAAAAAEAAABMAAAAZAAAADYAAAAFAAAAqwAAABsAAAA2AAAABQAAAHYAAAAXAAAAIQDwAAAAAAAAAAAAAACAPwAAAAAAAAAAAACAPwAAAAAAAAAAAAAAAAAAAAAAAAAAAAAAAAAAAAAAAAAAJQAAAAwAAAAAAACAKAAAAAwAAAABAAAAUgAAAHABAAABAAAA7////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YAAAAFAAAArAAAABwAAAAlAAAADAAAAAEAAABUAAAAqAAAADcAAAAFAAAAqgAAABsAAAABAAAAVVWPQYX2jkE3AAAABQAAAA8AAABMAAAAAAAAAAAAAAAAAAAA//////////9sAAAARgBpAHIAbQBhACAAbgBvACAAdgDhAGwAaQBkAGEAAAAIAAAABAAAAAYAAAAPAAAACQAAAAUAAAAKAAAACgAAAAUAAAAIAAAACQAAAAQAAAAEAAAACgAAAAkAAABLAAAAQAAAADAAAAAFAAAAIAAAAAEAAAABAAAAEAAAAAAAAAAAAAAAtAEAANEAAAAAAAAAAAAAALQBAADR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JAAAAAAAAABQAAAAIQDwAAAAAAAAAAAAAACAPwAAAAAAAAAAAACAPwAAAAAAAAAAAAAAAAAAAAAAAAAAAAAAAAAAAAAAAAAAJQAAAAwAAAAAAACAKAAAAAwAAAADAAAAJwAAABgAAAADAAAAAAAAAAAAAAAAAAAAJQAAAAwAAAADAAAATAAAAGQAAAAAAAAAAAAAAP//////////AAAAACQAAABAAQAAAAAAACEA8AAAAAAAAAAAAAAAgD8AAAAAAAAAAAAAgD8AAAAAAAAAAAAAAAAAAAAAAAAAAAAAAAAAAAAAAAAAACUAAAAMAAAAAAAAgCgAAAAMAAAAAwAAACcAAAAYAAAAAwAAAAAAAAAAAAAAAAAAACUAAAAMAAAAAwAAAEwAAABkAAAAAAAAAAAAAAD//////////0ABAAAkAAAAAAAAAFAAAAAhAPAAAAAAAAAAAAAAAIA/AAAAAAAAAAAAAIA/AAAAAAAAAAAAAAAAAAAAAAAAAAAAAAAAAAAAAAAAAAAlAAAADAAAAAAAAIAoAAAADAAAAAMAAAAnAAAAGAAAAAMAAAAAAAAAAAAAAAAAAAAlAAAADAAAAAMAAABMAAAAZAAAAAAAAAB0AAAAPwEAAHUAAAAAAAAAdAAAAEABAAACAAAAIQDwAAAAAAAAAAAAAACAPwAAAAAAAAAAAACAPwAAAAAAAAAAAAAAAAAAAAAAAAAAAAAAAAAAAAAAAAAAJQAAAAwAAAAAAACAKAAAAAwAAAADAAAAJwAAABgAAAADAAAAAAAAAP///wAAAAAAJQAAAAwAAAADAAAATAAAAGQAAAAAAAAAJAAAAD8BAABzAAAAAAAAACQAAABAAQAAUAAAACEA8AAAAAAAAAAAAAAAgD8AAAAAAAAAAAAAgD8AAAAAAAAAAAAAAAAAAAAAAAAAAAAAAAAAAAAAAAAAACUAAAAMAAAAAAAAgCgAAAAMAAAAAwAAACcAAAAYAAAAAwAAAAAAAAD///8AAAAAACUAAAAMAAAAAwAAAEwAAABkAAAACwAAAEUAAAAnAAAAcwAAAAsAAABFAAAAHQAAAC8AAAAhAPAAAAAAAAAAAAAAAIA/AAAAAAAAAAAAAIA/AAAAAAAAAAAAAAAAAAAAAAAAAAAAAAAAAAAAAAAAAAAlAAAADAAAAAAAAIAoAAAADAAAAAMAAABSAAAAcAEAAAMAAADW////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EUAAAAmAAAAcwAAAAEAAABVVY9BhfaOQQwAAAB0AAAAAQAAAEwAAAAEAAAACwAAAEUAAAAoAAAAdAAAAFAAAABYAAAAGwAAABYAAAAMAAAAAAAAACUAAAAMAAAAAgAAACcAAAAYAAAABAAAAAAAAAD///8AAAAAACUAAAAMAAAABAAAAEwAAABkAAAANgAAACgAAAA0AQAAcwAAADYAAAAoAAAA/wAAAEwAAAAhAPAAAAAAAAAAAAAAAIA/AAAAAAAAAAAAAIA/AAAAAAAAAAAAAAAAAAAAAAAAAAAAAAAAAAAAAAAAAAAlAAAADAAAAAAAAIAoAAAADAAAAAQAAAAnAAAAGAAAAAQAAAAAAAAA////AAAAAAAlAAAADAAAAAQAAABMAAAAZAAAADYAAAAoAAAANAEAAG8AAAA2AAAAKAAAAP8AAABIAAAAIQDwAAAAAAAAAAAAAACAPwAAAAAAAAAAAACAPwAAAAAAAAAAAAAAAAAAAAAAAAAAAAAAAAAAAAAAAAAAJQAAAAwAAAAAAACAKAAAAAwAAAAEAAAAJwAAABgAAAAEAAAAAAAAAP///wAAAAAAJQAAAAwAAAAEAAAATAAAAGQAAAA2AAAATAAAACkBAABvAAAANgAAAEwAAAD0AAAAJAAAACEA8AAAAAAAAAAAAAAAgD8AAAAAAAAAAAAAgD8AAAAAAAAAAAAAAAAAAAAAAAAAAAAAAAAAAAAAAAAAACUAAAAMAAAAAAAAgCgAAAAMAAAABAAAAFIAAABwAQAABAAAAOb///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2AAAATAAAACoBAABwAAAAJQAAAAwAAAAEAAAAVAAAANAAAAA3AAAATAAAACgBAABvAAAAAQAAAFVVj0GF9o5BNwAAAEwAAAAWAAAATAAAAAAAAAAAAAAAAAAAAP//////////eAAAAEEAcgBuAGEAbABkAG8AIABIAC4AIABBAGMAbwBzAHQAYQAgAEwALgAuAC4AEQAAAAkAAAAPAAAADQAAAAYAAAAPAAAADwAAAAcAAAASAAAABgAAAAcAAAARAAAADAAAAA8AAAALAAAACQAAAA0AAAAHAAAADAAAAAYAAAAGAAAABgAAAEsAAABAAAAAMAAAAAUAAAAgAAAAAQAAAAEAAAAQAAAAAAAAAAAAAAC0AQAA0QAAAAAAAAAAAAAAtAEAANEAAAAlAAAADAAAAAIAAAAnAAAAGAAAAAUAAAAAAAAA////AAAAAAAlAAAADAAAAAUAAABMAAAAZAAAAAAAAAB8AAAAswEAAMwAAAAAAAAAfAAAALQBAABRAAAAIQDwAAAAAAAAAAAAAACAPwAAAAAAAAAAAACAPwAAAAAAAAAAAAAAAAAAAAAAAAAAAAAAAAAAAAAAAAAAJQAAAAwAAAAAAACAKAAAAAwAAAAFAAAAJwAAABgAAAAFAAAAAAAAAP///wAAAAAAJQAAAAwAAAAFAAAATAAAAGQAAAAOAAAAfAAAAD8BAACSAAAADgAAAHwAAAAyAQAAFwAAACEA8AAAAAAAAAAAAAAAgD8AAAAAAAAAAAAAgD8AAAAAAAAAAAAAAAAAAAAAAAAAAAAAAAAAAAAAAAAAACUAAAAMAAAAAAAAgCgAAAAMAAAABQAAACUAAAAMAAAAAQAAABgAAAAMAAAAAAAAABIAAAAMAAAAAQAAAB4AAAAYAAAADgAAAHwAAABAAQAAkwAAACUAAAAMAAAAAQAAAFQAAADYAAAADwAAAHwAAADnAAAAkgAAAAEAAABVVY9BhfaOQQ8AAAB8AAAAFwAAAEwAAAAAAAAAAAAAAAAAAAD//////////3wAAABBAFIATgBBAEwARABPACAASAAuACAAQQBDAE8AUwBUAEEAIABMAEUAWQBFAFMA7MsLAAAACgAAAA0AAAALAAAACAAAAAwAAAANAAAABQAAAAwAAAAEAAAABQAAAAsAAAALAAAADQAAAAkAAAAJAAAACwAAAAUAAAAIAAAACQAAAAkAAAAJAAAACQAAAEsAAABAAAAAMAAAAAUAAAAgAAAAAQAAAAEAAAAQAAAAAAAAAAAAAAC0AQAA0QAAAAAAAAAAAAAAtAEAANEAAAAlAAAADAAAAAIAAAAnAAAAGAAAAAUAAAAAAAAA////AAAAAAAlAAAADAAAAAUAAABMAAAAZAAAAA4AAACZAAAAPwEAAK8AAAAOAAAAmQAAADIBAAAXAAAAIQDwAAAAAAAAAAAAAACAPwAAAAAAAAAAAACAPwAAAAAAAAAAAAAAAAAAAAAAAAAAAAAAAAAAAAAAAAAAJQAAAAwAAAAAAACAKAAAAAwAAAAFAAAAJQAAAAwAAAABAAAAGAAAAAwAAAAAAAAAEgAAAAwAAAABAAAAHgAAABgAAAAOAAAAmQAAAEABAACwAAAAJQAAAAwAAAABAAAAVAAAAKgAAAAPAAAAmQAAAKQAAACvAAAAAQAAAFVVj0GF9o5BDwAAAJkAAAAPAAAATAAAAAAAAAAAAAAAAAAAAP//////////bAAAAEEAVQBEAEkAVABPAFIAIABFAFgAVABFAFIATgBPANvpCwAAAAwAAAAMAAAABQAAAAkAAAANAAAACgAAAAUAAAAJAAAACgAAAAkAAAAJAAAACgAAAA0AAAANAAAASwAAAEAAAAAwAAAABQAAACAAAAABAAAAAQAAABAAAAAAAAAAAAAAALQBAADRAAAAAAAAAAAAAAC0AQAA0QAAACUAAAAMAAAAAgAAACcAAAAYAAAABQAAAAAAAAD///8AAAAAACUAAAAMAAAABQAAAEwAAABkAAAADgAAALYAAAClAQAAzAAAAA4AAAC2AAAAmAEAABcAAAAhAPAAAAAAAAAAAAAAAIA/AAAAAAAAAAAAAIA/AAAAAAAAAAAAAAAAAAAAAAAAAAAAAAAAAAAAAAAAAAAlAAAADAAAAAAAAIAoAAAADAAAAAUAAAAlAAAADAAAAAEAAAAYAAAADAAAAAAAAAASAAAADAAAAAEAAAAWAAAADAAAAAAAAABUAAAAVAEAAA8AAAC2AAAApAEAAMwAAAABAAAAVVWPQYX2jkEPAAAAtgAAACwAAABMAAAABAAAAA4AAAC2AAAApgEAAM0AAACkAAAARgBpAHIAbQBhAGQAbwAgAHAAbwByADoAIABBAFIATgBBAEwARABPACAASABFAFIATgBFAEcASQBMAEQATwAgAEEAQwBPAFMAVABBACAATABFAFkARQBTAAgAAAAEAAAABgAAAA8AAAAJAAAACgAAAAoAAAAFAAAACgAAAAoAAAAGAAAABAAAAAUAAAALAAAACgAAAA0AAAALAAAACAAAAAwAAAANAAAABQAAAAwAAAAJAAAACgAAAA0AAAAJAAAADAAAAAUAAAAIAAAADAAAAA0AAAAFAAAACwAAAAsAAAANAAAACQAAAAkAAAALAAAABQAAAAgAAAAJAAAACQAAAAkAAAAJAAAAFgAAAAwAAAAAAAAAJQAAAAwAAAACAAAADgAAABQAAAAAAAAAEAAAABQAAAA=</Object>
</Signature>
</file>

<file path=_xmlsignatures/sig1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c3X7ZaJnVchwRa080rSxBaX0i4SCYXaLEVFaJLjZq0A=</DigestValue>
    </Reference>
    <Reference Type="http://www.w3.org/2000/09/xmldsig#Object" URI="#idOfficeObject">
      <DigestMethod Algorithm="http://www.w3.org/2001/04/xmlenc#sha256"/>
      <DigestValue>cgwDcIXWZOY0f0l3T2j0hPP38g+QAYrc3Md6tj3pMnY=</DigestValue>
    </Reference>
    <Reference Type="http://uri.etsi.org/01903#SignedProperties" URI="#idSignedProperties">
      <Transforms>
        <Transform Algorithm="http://www.w3.org/TR/2001/REC-xml-c14n-20010315"/>
      </Transforms>
      <DigestMethod Algorithm="http://www.w3.org/2001/04/xmlenc#sha256"/>
      <DigestValue>wQRNlL28RHPUUSgo0p+OAxRUsYZUqa4GmzdmQ26ZcaI=</DigestValue>
    </Reference>
    <Reference Type="http://www.w3.org/2000/09/xmldsig#Object" URI="#idValidSigLnImg">
      <DigestMethod Algorithm="http://www.w3.org/2001/04/xmlenc#sha256"/>
      <DigestValue>/4OMzt3apEzahHW7ywSdsPy3N0jmVKkqf2G19YuJN+U=</DigestValue>
    </Reference>
    <Reference Type="http://www.w3.org/2000/09/xmldsig#Object" URI="#idInvalidSigLnImg">
      <DigestMethod Algorithm="http://www.w3.org/2001/04/xmlenc#sha256"/>
      <DigestValue>V5q9BzdtBaT5PfUU7WZvhqToJNv+cAeBchgZpyVywA8=</DigestValue>
    </Reference>
  </SignedInfo>
  <SignatureValue>zx8RHcuYgvlNhSri5p/RdMnuv3szcnJzGuhDef/1Ek3X3MUtrSQQcagQaK7MD/MWneCZdVd5urw+
DMZHn4Z9Q6hP+7SFRJMWRrIKvLcCauT7JEFOhBv0Aha/FO+NcgD+5Am6xo1ISWbSdc/LLHIO2sx2
mJwMSRiJJk4guE2ReMfa9Yf+4z5yfw2jZW+GfZN7gO2v8+7+NLnbJhQvWhbae+wjBsWF4hrGHWea
4ii0T+5USCfftulMKMVr/SbKOM43ibGn6GuaF6ICQfV6noV2ejrSUpUkbUr9xYYPQOJ6YmAAicsy
kL67Tji/HMbbxrAqLaiQD8ObTu1q++ZuBJhRCw==</SignatureValue>
  <KeyInfo>
    <X509Data>
      <X509Certificate>MIIInDCCBoSgAwIBAgIQQR+kvrJeY+VmCyEDeKcntjANBgkqhkiG9w0BAQsFADCBgTEWMBQGA1UEBRMNUlVDODAwODAwOTktMDERMA8GA1UEAxMIVklUIFMuQS4xODA2BgNVBAsML1ByZXN0YWRvciBDdWFsaWZpY2FkbyBkZSBTZXJ2aWNpb3MgZGUgQ29uZmlhbnphMQ0wCwYDVQQKDARJQ1BQMQswCQYDVQQGEwJQWTAeFw0yNDA0MDEyMTAyNTlaFw0yNjA0MDEyMTAyNTlaMIHDMRswGQYDVQQqDBJBUk5BTERPIEhFUk5FR0lMRE8xFTATBgNVBAQMDEFDT1NUQSBMRVlFUzESMBAGA1UEBRMJQ0kxNTUyOTE0MSgwJgYDVQQDDB9BUk5BTERPIEhFUk5FR0lMRE8gQUNPU1RBIExFWUVTMQswCQYDVQQLDAJGMjE1MDMGA1UECgwsQ0VSVElGSUNBRE8gQ1VBTElGSUNBRE8gREUgRklSTUEgRUxFQ1RST05JQ0ExCzAJBgNVBAYTAlBZMIIBIjANBgkqhkiG9w0BAQEFAAOCAQ8AMIIBCgKCAQEA65B57I7Zj+L1hM9uLdoxLq8IGZOjW3/1TIINxiZGJEe4dXuXOAkmG48AabYWNrfRoQ2TG8K1vQ9sIg1OmAqSxIzwvjdcr5dJ3b1vnRSjR/J7v/GdFWrIxuchxFKxb+xqXRSjZRdxX//H3Mmr8PjZ+XAsN5WqTQrzZQwmxQBpEW63/J8ic4OWwW+R/QKMLRIboqBzpbi1/z3VkaS75riy9Fbt4chQ6nYYIIUmWeaUNIHlvU8I7XY78r6aXPYyIoje6wLOoGipWk3wx82rmpyzkzUTxeVztyd9n3KqnuwGDLSQpbYOeg2S8xv9LEQ3p0btNMWMbqCPmNQBiqeV+Bsw6wIDAQABo4IDyjCCA8YwDAYDVR0TAQH/BAIwADAOBgNVHQ8BAf8EBAMCBeAwLAYDVR0lAQH/BCIwIAYIKwYBBQUHAwQGCCsGAQUFBwMCBgorBgEEAYI3FAICMB0GA1UdDgQWBBSaFasvbkBtwUCS2bmoquYVIRB/wz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TBgNVHREETDBKgRxBUk5BTERPLkFDT1NUQUBDT0FMUEE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BhpcOndzdGH3mvir4EKJOYo8lMdZ++xVqO771OtiqG393WSFGsFH2rHVyFQSyTBYXodjPHQRXqGpEl5N++Hwe20whezlBP4g+z1A94r5Rpb2mt2eN9YFUhkXb5SPVxLjTG68/0eKCnkvtdnJ1gz7RCIs0udlPJdgTe+Jhm121EiVuZ8cw4JUyE2Z844zTPffw/Zwjaer0ZOuQdmUnfqTnetmz2hC4eKBvK9O2AaR/CH1Tfa8QyHwrIgWCZgESmGVo2O2lNcVcMweO+XFbQyZ2q60Ny81xwd+WYIqYCt30sc7bZ5uTJEKJeXHuJ4GFhw4dkhUQmT3inOFJ+089yEK0wx9nvhRLZDlpZcXKMtZWYku1Tc1UAKzo8gRLHTYjlw8Ovq0nUdmkACU9/XdaEDHT0WOh7QaK3XXwNABaSqXD/EI9aVLUD0OASc74wcxJRCRE8E9qAvlG/bmSCVvRY6l605pKkaSvcgBWInNIuN16Wq/RAGPbcrgB4ZplFhNXf5TBNhtW3YkF9/Z2fTHdhiWBeKwkGM/36DS+gZQR2/FCcmdyJncNm/HsK9KcUoAfFNyPP8IS2K/Uuot/GSGROJt5dmbXhdm28aLg/EigsZHnQ3+RuZytXwno9iXK/3Y6z+gKE0XttMxjTZQ3R83a970n9g0BsAU4X6PlR0Bg9rGcg6</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kQWoIKwzKWTvAz5sa/RQOAq9+E8K2lG4zJEPE5lqHdg=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04WYIvNSXsG7g7/ViYzSbELJEswATmX/Rm7qu57Srrk=</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yljvDcZbJaKTkalOGouz4xgxPMHUwsCTTc1c5F/8BXE=</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KJLxHcorHeaiUolcxFvfIoDO7MVuQ0jr3gAwZx2d0SQ=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Yd1Sr1SIaXfZICr0wH84YuNK+U0dD+JWVh2CYwy4FAE=</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NTvHS4ipQABLP4cuhOOFHOPka9PhicKDdQ3Oziyh9R8=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0fTaYyy4GskkBMmw330GJ/tEfYk1ki16PDj/WXzlMRg=</DigestValue>
      </Reference>
      <Reference URI="/xl/drawings/vmlDrawing2.vml?ContentType=application/vnd.openxmlformats-officedocument.vmlDrawing">
        <DigestMethod Algorithm="http://www.w3.org/2001/04/xmlenc#sha256"/>
        <DigestValue>9MEtGnMjT/0qMA5xmk0CWW5wkYGen1VdEgVVhXSFg14=</DigestValue>
      </Reference>
      <Reference URI="/xl/drawings/vmlDrawing3.vml?ContentType=application/vnd.openxmlformats-officedocument.vmlDrawing">
        <DigestMethod Algorithm="http://www.w3.org/2001/04/xmlenc#sha256"/>
        <DigestValue>Oiu2NM4BJ92kHE3XM3kHgxQ0iHazAJQNdYCYEbQklkw=</DigestValue>
      </Reference>
      <Reference URI="/xl/drawings/vmlDrawing4.vml?ContentType=application/vnd.openxmlformats-officedocument.vmlDrawing">
        <DigestMethod Algorithm="http://www.w3.org/2001/04/xmlenc#sha256"/>
        <DigestValue>d5H2Drf+dA1i5OrZffA0pRwTwY880N2K26N0sMrEPlA=</DigestValue>
      </Reference>
      <Reference URI="/xl/drawings/vmlDrawing5.vml?ContentType=application/vnd.openxmlformats-officedocument.vmlDrawing">
        <DigestMethod Algorithm="http://www.w3.org/2001/04/xmlenc#sha256"/>
        <DigestValue>e4Ua36zP1XBAPR1lOcT9EK+fkgaQphdY2cRlVcOCXq4=</DigestValue>
      </Reference>
      <Reference URI="/xl/drawings/vmlDrawing6.vml?ContentType=application/vnd.openxmlformats-officedocument.vmlDrawing">
        <DigestMethod Algorithm="http://www.w3.org/2001/04/xmlenc#sha256"/>
        <DigestValue>weK0nno1HTRngKokdZDpuuP/YQ9yjeVqRCL7VAN8Pho=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H2jsgiDynawndJVdB5c3/GfklDceUdjk1hMtDNTD4+Y=</DigestValue>
      </Reference>
      <Reference URI="/xl/externalLinks/externalLink1.xml?ContentType=application/vnd.openxmlformats-officedocument.spreadsheetml.externalLink+xml">
        <DigestMethod Algorithm="http://www.w3.org/2001/04/xmlenc#sha256"/>
        <DigestValue>ZWd7In1SjXw1yQzGkU+aW3nMtpAW7BnW6l/htxJ4brE=</DigestValue>
      </Reference>
      <Reference URI="/xl/media/image1.emf?ContentType=image/x-emf">
        <DigestMethod Algorithm="http://www.w3.org/2001/04/xmlenc#sha256"/>
        <DigestValue>zYFCDzzhyDDEr8JUx7t8ZbXp03EKn6lexblXp5Gn4xs=</DigestValue>
      </Reference>
      <Reference URI="/xl/media/image10.emf?ContentType=image/x-emf">
        <DigestMethod Algorithm="http://www.w3.org/2001/04/xmlenc#sha256"/>
        <DigestValue>mBkH5qE3oM43adWNm1HDNWaFA/RFjqp8r7zHlJ9q2rU=</DigestValue>
      </Reference>
      <Reference URI="/xl/media/image11.emf?ContentType=image/x-emf">
        <DigestMethod Algorithm="http://www.w3.org/2001/04/xmlenc#sha256"/>
        <DigestValue>finZsBevH2YJjioa28c04YSVPCt0AeYRqrpKfuXo2oQ=</DigestValue>
      </Reference>
      <Reference URI="/xl/media/image12.emf?ContentType=image/x-emf">
        <DigestMethod Algorithm="http://www.w3.org/2001/04/xmlenc#sha256"/>
        <DigestValue>g6SSZ5UVC1RCwsFGCtj1VcCewypadJL+cuWn0Y2ON6I=</DigestValue>
      </Reference>
      <Reference URI="/xl/media/image13.emf?ContentType=image/x-emf">
        <DigestMethod Algorithm="http://www.w3.org/2001/04/xmlenc#sha256"/>
        <DigestValue>Jbm0dKA6odAW0LeL2ILqJJ+sKaur0F4ITPk9lWUqh7o=</DigestValue>
      </Reference>
      <Reference URI="/xl/media/image14.emf?ContentType=image/x-emf">
        <DigestMethod Algorithm="http://www.w3.org/2001/04/xmlenc#sha256"/>
        <DigestValue>z+B/vqUdHm41805P52GahidXq0f6/V7uKAhRfE+Bo9s=</DigestValue>
      </Reference>
      <Reference URI="/xl/media/image15.emf?ContentType=image/x-emf">
        <DigestMethod Algorithm="http://www.w3.org/2001/04/xmlenc#sha256"/>
        <DigestValue>QEKE+U72icoS2cxex5QzyhCDZoOcBA0CJoOQLgHvNcA=</DigestValue>
      </Reference>
      <Reference URI="/xl/media/image16.emf?ContentType=image/x-emf">
        <DigestMethod Algorithm="http://www.w3.org/2001/04/xmlenc#sha256"/>
        <DigestValue>xJokY1U7oVolaCK1gmdsKgnlsrheO8UHKDTG/BHpF88=</DigestValue>
      </Reference>
      <Reference URI="/xl/media/image2.emf?ContentType=image/x-emf">
        <DigestMethod Algorithm="http://www.w3.org/2001/04/xmlenc#sha256"/>
        <DigestValue>XLFne+i77Ya9IgW2anc6RhntYqosrdM04jmpuqTpKTY=</DigestValue>
      </Reference>
      <Reference URI="/xl/media/image3.emf?ContentType=image/x-emf">
        <DigestMethod Algorithm="http://www.w3.org/2001/04/xmlenc#sha256"/>
        <DigestValue>U6+PvD3ksLtmkxee7cx1TLqpb/GzXIyYZiYKfHQa65g=</DigestValue>
      </Reference>
      <Reference URI="/xl/media/image4.emf?ContentType=image/x-emf">
        <DigestMethod Algorithm="http://www.w3.org/2001/04/xmlenc#sha256"/>
        <DigestValue>m6Z0LMqPZ2+MAKvFOon7I6uutd2I3d+VaBVdYupeJDU=</DigestValue>
      </Reference>
      <Reference URI="/xl/media/image5.emf?ContentType=image/x-emf">
        <DigestMethod Algorithm="http://www.w3.org/2001/04/xmlenc#sha256"/>
        <DigestValue>68XwdD4FTgPL56gFHZxOZzSh/fKDbLdgixM8w5t/HJM=</DigestValue>
      </Reference>
      <Reference URI="/xl/media/image6.emf?ContentType=image/x-emf">
        <DigestMethod Algorithm="http://www.w3.org/2001/04/xmlenc#sha256"/>
        <DigestValue>CE5eHeXx5figHP4E+pnLnUM0HT31/hKDBCDnoUHl7pw=</DigestValue>
      </Reference>
      <Reference URI="/xl/media/image7.emf?ContentType=image/x-emf">
        <DigestMethod Algorithm="http://www.w3.org/2001/04/xmlenc#sha256"/>
        <DigestValue>mPJPZ6MecoOtgdWS700wDfaYLrZPuaQEi+yJGMPljIk=</DigestValue>
      </Reference>
      <Reference URI="/xl/media/image8.emf?ContentType=image/x-emf">
        <DigestMethod Algorithm="http://www.w3.org/2001/04/xmlenc#sha256"/>
        <DigestValue>DS77KxQeqITdACQwijEeQzOFByVED2+JesmUpoqTips=</DigestValue>
      </Reference>
      <Reference URI="/xl/media/image9.emf?ContentType=image/x-emf">
        <DigestMethod Algorithm="http://www.w3.org/2001/04/xmlenc#sha256"/>
        <DigestValue>KuT5cGJfZ1Me6VFQOtS/jlhv6feaiX6ZVGyMtauu1UU=</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tv0mghujyKdZOGT08dDSd6mHkYkNNz+uQFo0+3O77jA=</DigestValue>
      </Reference>
      <Reference URI="/xl/styles.xml?ContentType=application/vnd.openxmlformats-officedocument.spreadsheetml.styles+xml">
        <DigestMethod Algorithm="http://www.w3.org/2001/04/xmlenc#sha256"/>
        <DigestValue>fA8bSDSQ+U179Wz5GPdvokcl4FPwtQUs+r1hZaax3Xk=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JFJq5wIlCIkx+VqU9GMlLA45kew1CTNjf2r9Ce+OCPU=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9c1BZNxXDoQCudJiHV/J41iET19S9K8xqxn8toRfwOk=</DigestValue>
      </Reference>
      <Reference URI="/xl/worksheets/sheet2.xml?ContentType=application/vnd.openxmlformats-officedocument.spreadsheetml.worksheet+xml">
        <DigestMethod Algorithm="http://www.w3.org/2001/04/xmlenc#sha256"/>
        <DigestValue>ydG6KzlxvhJJsjfRowvH984ubIVl4mBDx2ndOzBcYHQ=</DigestValue>
      </Reference>
      <Reference URI="/xl/worksheets/sheet3.xml?ContentType=application/vnd.openxmlformats-officedocument.spreadsheetml.worksheet+xml">
        <DigestMethod Algorithm="http://www.w3.org/2001/04/xmlenc#sha256"/>
        <DigestValue>uAT9nbqJHPrYyVOBmU6Bn0flTzSEIlwnuv19tbHFimc=</DigestValue>
      </Reference>
      <Reference URI="/xl/worksheets/sheet4.xml?ContentType=application/vnd.openxmlformats-officedocument.spreadsheetml.worksheet+xml">
        <DigestMethod Algorithm="http://www.w3.org/2001/04/xmlenc#sha256"/>
        <DigestValue>W7wFAOuTOaFuZ+wdwHoXL/lnKyklFpOFX5nAG0aSqkA=</DigestValue>
      </Reference>
      <Reference URI="/xl/worksheets/sheet5.xml?ContentType=application/vnd.openxmlformats-officedocument.spreadsheetml.worksheet+xml">
        <DigestMethod Algorithm="http://www.w3.org/2001/04/xmlenc#sha256"/>
        <DigestValue>22Yr9XKza8mpOl2KUUaAS5xU+LuTvXDKkRPupA0zOHE=</DigestValue>
      </Reference>
      <Reference URI="/xl/worksheets/sheet6.xml?ContentType=application/vnd.openxmlformats-officedocument.spreadsheetml.worksheet+xml">
        <DigestMethod Algorithm="http://www.w3.org/2001/04/xmlenc#sha256"/>
        <DigestValue>K92okni847dHuAaZZvJbeI+czIdNE1sMECeq7ij/eTU=</DigestValue>
      </Reference>
    </Manifest>
    <SignatureProperties>
      <SignatureProperty Id="idSignatureTime" Target="#idPackageSignature">
        <mdssi:SignatureTime xmlns:mdssi="http://schemas.openxmlformats.org/package/2006/digital-signature">
          <mdssi:Format>YYYY-MM-DDThh:mm:ssTZD</mdssi:Format>
          <mdssi:Value>2024-04-16T16:21:59Z</mdssi:Value>
        </mdssi:SignatureTime>
      </SignatureProperty>
    </SignatureProperties>
  </Object>
  <Object Id="idOfficeObject">
    <SignatureProperties>
      <SignatureProperty Id="idOfficeV1Details" Target="#idPackageSignature">
        <SignatureInfoV1 xmlns="http://schemas.microsoft.com/office/2006/digsig">
          <SetupID>{66C48C0B-7459-4399-B675-66E612B7883D}</SetupID>
          <SignatureText>Arnaldo H. Acosta Leyes</SignatureText>
          <SignatureImage/>
          <SignatureComments/>
          <WindowsVersion>10.0</WindowsVersion>
          <OfficeVersion>16.0.17425/26</OfficeVersion>
          <ApplicationVersion>16.0.17425</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2024-04-16T16:21:59Z</xd:SigningTime>
          <xd:SigningCertificate>
            <xd:Cert>
              <xd:CertDigest>
                <DigestMethod Algorithm="http://www.w3.org/2001/04/xmlenc#sha256"/>
                <DigestValue>j3QRsIc38kv1LPcRc+cLOoDdrsDBuAtFIlLk5iLj4z4=</DigestValue>
              </xd:CertDigest>
              <xd:IssuerSerial>
                <X509IssuerName>C=PY, O=ICPP, OU=Prestador Cualificado de Servicios de Confianza, CN=VIT S.A., SERIALNUMBER=RUC80080099-0</X509IssuerName>
                <X509SerialNumber>86564122352362430500587975892191881142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LMBAADQAAAAAAAAAAAAAACEHgAAlw4AACBFTUYAAAEANBwAAKoAAAAGAAAAAAAAAAAAAAAAAAAAgAcAADgEAABYAQAAwQAAAAAAAAAAAAAAAAAAAMA/BQDo8QIACgAAABAAAAAAAAAAAAAAAEsAAAAQAAAAAAAAAAUAAAAeAAAAGAAAAAAAAAAAAAAAtAEAANEAAAAnAAAAGAAAAAEAAAAAAAAAAAAAAAAAAAAlAAAADAAAAAEAAABMAAAAZAAAAAAAAAAAAAAAswEAANAAAAAAAAAAAAAAALQBAADRAAAAIQDwAAAAAAAAAAAAAACAPwAAAAAAAAAAAACAPwAAAAAAAAAAAAAAAAAAAAAAAAAAAAAAAAAAAAAAAAAAJQAAAAwAAAAAAACAKAAAAAwAAAABAAAAJwAAABgAAAABAAAAAAAAAP///wAAAAAAJQAAAAwAAAABAAAATAAAAGQAAAAAAAAAAAAAAD8BAADQAAAAAAAAAAAAAABAAQAA0QAAACEA8AAAAAAAAAAAAAAAgD8AAAAAAAAAAAAAgD8AAAAAAAAAAAAAAAAAAAAAAAAAAAAAAAAAAAAAAAAAACUAAAAMAAAAAAAAgCgAAAAMAAAAAQAAACcAAAAYAAAAAQAAAAAAAADw8PAAAAAAACUAAAAMAAAAAQAAAEwAAABkAAAAAAAAAAAAAACzAQAA0AAAAAAAAAAAAAAAtAEAANEAAAAhAPAAAAAAAAAAAAAAAIA/AAAAAAAAAAAAAIA/AAAAAAAAAAAAAAAAAAAAAAAAAAAAAAAAAAAAAAAAAAAlAAAADAAAAAAAAIAoAAAADAAAAAEAAAAnAAAAGAAAAAEAAAAAAAAA8PDwAAAAAAAlAAAADAAAAAEAAABMAAAAZAAAAAAAAAAAAAAAswEAANAAAAAAAAAAAAAAALQBAADRAAAAIQDwAAAAAAAAAAAAAACAPwAAAAAAAAAAAACAPwAAAAAAAAAAAAAAAAAAAAAAAAAAAAAAAAAAAAAAAAAAJQAAAAwAAAAAAACAKAAAAAwAAAABAAAAJwAAABgAAAABAAAAAAAAAPDw8AAAAAAAJQAAAAwAAAABAAAATAAAAGQAAAAAAAAAAAAAALMBAADQAAAAAAAAAAAAAAC0AQAA0QAAACEA8AAAAAAAAAAAAAAAgD8AAAAAAAAAAAAAgD8AAAAAAAAAAAAAAAAAAAAAAAAAAAAAAAAAAAAAAAAAACUAAAAMAAAAAAAAgCgAAAAMAAAAAQAAACcAAAAYAAAAAQAAAAAAAADw8PAAAAAAACUAAAAMAAAAAQAAAEwAAABkAAAAAAAAAAAAAACzAQAA0AAAAAAAAAAAAAAAtAEAANEAAAAhAPAAAAAAAAAAAAAAAIA/AAAAAAAAAAAAAIA/AAAAAAAAAAAAAAAAAAAAAAAAAAAAAAAAAAAAAAAAAAAlAAAADAAAAAAAAIAoAAAADAAAAAEAAAAnAAAAGAAAAAEAAAAAAAAA////AAAAAAAlAAAADAAAAAEAAABMAAAAZAAAAAAAAAAAAAAAswEAANAAAAAAAAAAAAAAALQBAADRAAAAIQDwAAAAAAAAAAAAAACAPwAAAAAAAAAAAACAPwAAAAAAAAAAAAAAAAAAAAAAAAAAAAAAAAAAAAAAAAAAJQAAAAwAAAAAAACAKAAAAAwAAAABAAAAJwAAABgAAAABAAAAAAAAAP///wAAAAAAJQAAAAwAAAABAAAATAAAAGQAAAAAAAAAAAAAALMBAADQAAAAAAAAAAAAAAC0AQAA0QAAACEA8AAAAAAAAAAAAAAAgD8AAAAAAAAAAAAAgD8AAAAAAAAAAAAAAAAAAAAAAAAAAAAAAAAAAAAAAAAAACUAAAAMAAAAAAAAgCgAAAAMAAAAAQAAACcAAAAYAAAAAQAAAAAAAAD///8AAAAAACUAAAAMAAAAAQAAAEwAAABkAAAAAAAAAAQAAAA/AQAAHQAAAAAAAAAEAAAAQAEAABoAAAAhAPAAAAAAAAAAAAAAAIA/AAAAAAAAAAAAAIA/AAAAAAAAAAAAAAAAAAAAAAAAAAAAAAAAAAAAAAAAAAAlAAAADAAAAAAAAIAoAAAADAAAAAEAAAAnAAAAGAAAAAEAAAAAAAAA////AAAAAAAlAAAADAAAAAEAAABMAAAAZAAAAOMAAAAFAAAAMQEAABsAAADjAAAABQAAAE8AAAAXAAAAIQDwAAAAAAAAAAAAAACAPwAAAAAAAAAAAACAPwAAAAAAAAAAAAAAAAAAAAAAAAAAAAAAAAAAAAAAAAAAJQAAAAwAAAAAAACAKAAAAAwAAAABAAAAUgAAAHABAAABAAAA7////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MAAAAFAAAAMgEAABwAAAAlAAAADAAAAAEAAABUAAAAhAAAAOQAAAAFAAAAMAEAABsAAAABAAAAVVWPQYX2jkHkAAAABQAAAAkAAABMAAAAAAAAAAAAAAAAAAAA//////////9gAAAAMQA2AC8ANAAvADIAMAAyADQAAAAJAAAACQAAAAcAAAAJAAAABwAAAAkAAAAJAAAACQAAAAkAAABLAAAAQAAAADAAAAAFAAAAIAAAAAEAAAABAAAAEAAAAAAAAAAAAAAAtAEAANEAAAAAAAAAAAAAALQBAADR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JAAAAAAAAABQAAAAIQDwAAAAAAAAAAAAAACAPwAAAAAAAAAAAACAPwAAAAAAAAAAAAAAAAAAAAAAAAAAAAAAAAAAAAAAAAAAJQAAAAwAAAAAAACAKAAAAAwAAAADAAAAJwAAABgAAAADAAAAAAAAAAAAAAAAAAAAJQAAAAwAAAADAAAATAAAAGQAAAAAAAAAAAAAAP//////////AAAAACQAAABAAQAAAAAAACEA8AAAAAAAAAAAAAAAgD8AAAAAAAAAAAAAgD8AAAAAAAAAAAAAAAAAAAAAAAAAAAAAAAAAAAAAAAAAACUAAAAMAAAAAAAAgCgAAAAMAAAAAwAAACcAAAAYAAAAAwAAAAAAAAAAAAAAAAAAACUAAAAMAAAAAwAAAEwAAABkAAAAAAAAAAAAAAD//////////0ABAAAkAAAAAAAAAFAAAAAhAPAAAAAAAAAAAAAAAIA/AAAAAAAAAAAAAIA/AAAAAAAAAAAAAAAAAAAAAAAAAAAAAAAAAAAAAAAAAAAlAAAADAAAAAAAAIAoAAAADAAAAAMAAAAnAAAAGAAAAAMAAAAAAAAAAAAAAAAAAAAlAAAADAAAAAMAAABMAAAAZAAAAAAAAAB0AAAAPwEAAHUAAAAAAAAAdAAAAEABAAACAAAAIQDwAAAAAAAAAAAAAACAPwAAAAAAAAAAAACAPwAAAAAAAAAAAAAAAAAAAAAAAAAAAAAAAAAAAAAAAAAAJQAAAAwAAAAAAACAKAAAAAwAAAADAAAAJwAAABgAAAADAAAAAAAAAP///wAAAAAAJQAAAAwAAAADAAAATAAAAGQAAAAAAAAAJAAAAD8BAABzAAAAAAAAACQAAABAAQAAUAAAACEA8AAAAAAAAAAAAAAAgD8AAAAAAAAAAAAAgD8AAAAAAAAAAAAAAAAAAAAAAAAAAAAAAAAAAAAAAAAAACUAAAAMAAAAAAAAgCgAAAAMAAAAAwAAACcAAAAYAAAAAwAAAAAAAAD///8AAAAAACUAAAAMAAAAAwAAAEwAAABkAAAACwAAAEUAAAAnAAAAcwAAAAsAAABFAAAAHQAAAC8AAAAhAPAAAAAAAAAAAAAAAIA/AAAAAAAAAAAAAIA/AAAAAAAAAAAAAAAAAAAAAAAAAAAAAAAAAAAAAAAAAAAlAAAADAAAAAAAAIAoAAAADAAAAAMAAABSAAAAcAEAAAMAAADW////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EUAAAAmAAAAcwAAAAEAAABVVY9BhfaOQQwAAAB0AAAAAQAAAEwAAAAEAAAACwAAAEUAAAAoAAAAdAAAAFAAAABYAAAAGwAAABYAAAAMAAAAAAAAACUAAAAMAAAAAgAAACcAAAAYAAAABAAAAAAAAAD///8AAAAAACUAAAAMAAAABAAAAEwAAABkAAAANgAAACgAAAA0AQAAcwAAADYAAAAoAAAA/wAAAEwAAAAhAPAAAAAAAAAAAAAAAIA/AAAAAAAAAAAAAIA/AAAAAAAAAAAAAAAAAAAAAAAAAAAAAAAAAAAAAAAAAAAlAAAADAAAAAAAAIAoAAAADAAAAAQAAAAnAAAAGAAAAAQAAAAAAAAA////AAAAAAAlAAAADAAAAAQAAABMAAAAZAAAADYAAAAoAAAANAEAAG8AAAA2AAAAKAAAAP8AAABIAAAAIQDwAAAAAAAAAAAAAACAPwAAAAAAAAAAAACAPwAAAAAAAAAAAAAAAAAAAAAAAAAAAAAAAAAAAAAAAAAAJQAAAAwAAAAAAACAKAAAAAwAAAAEAAAAJwAAABgAAAAEAAAAAAAAAP///wAAAAAAJQAAAAwAAAAEAAAATAAAAGQAAAA2AAAATAAAACkBAABvAAAANgAAAEwAAAD0AAAAJAAAACEA8AAAAAAAAAAAAAAAgD8AAAAAAAAAAAAAgD8AAAAAAAAAAAAAAAAAAAAAAAAAAAAAAAAAAAAAAAAAACUAAAAMAAAAAAAAgCgAAAAMAAAABAAAAFIAAABwAQAABAAAAOb///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2AAAATAAAACoBAABwAAAAJQAAAAwAAAAEAAAAVAAAANAAAAA3AAAATAAAACgBAABvAAAAAQAAAFVVj0GF9o5BNwAAAEwAAAAWAAAATAAAAAAAAAAAAAAAAAAAAP//////////eAAAAEEAcgBuAGEAbABkAG8AIABIAC4AIABBAGMAbwBzAHQAYQAgAEwALgAuAC4AEQAAAAkAAAAPAAAADQAAAAYAAAAPAAAADwAAAAcAAAASAAAABgAAAAcAAAARAAAADAAAAA8AAAALAAAACQAAAA0AAAAHAAAADAAAAAYAAAAGAAAABgAAAEsAAABAAAAAMAAAAAUAAAAgAAAAAQAAAAEAAAAQAAAAAAAAAAAAAAC0AQAA0QAAAAAAAAAAAAAAtAEAANEAAAAlAAAADAAAAAIAAAAnAAAAGAAAAAUAAAAAAAAA////AAAAAAAlAAAADAAAAAUAAABMAAAAZAAAAAAAAAB8AAAAswEAAMwAAAAAAAAAfAAAALQBAABRAAAAIQDwAAAAAAAAAAAAAACAPwAAAAAAAAAAAACAPwAAAAAAAAAAAAAAAAAAAAAAAAAAAAAAAAAAAAAAAAAAJQAAAAwAAAAAAACAKAAAAAwAAAAFAAAAJwAAABgAAAAFAAAAAAAAAP///wAAAAAAJQAAAAwAAAAFAAAATAAAAGQAAAAOAAAAfAAAAD8BAACSAAAADgAAAHwAAAAyAQAAFwAAACEA8AAAAAAAAAAAAAAAgD8AAAAAAAAAAAAAgD8AAAAAAAAAAAAAAAAAAAAAAAAAAAAAAAAAAAAAAAAAACUAAAAMAAAAAAAAgCgAAAAMAAAABQAAACUAAAAMAAAAAQAAABgAAAAMAAAAAAAAABIAAAAMAAAAAQAAAB4AAAAYAAAADgAAAHwAAABAAQAAkwAAACUAAAAMAAAAAQAAAFQAAADYAAAADwAAAHwAAADnAAAAkgAAAAEAAABVVY9BhfaOQQ8AAAB8AAAAFwAAAEwAAAAAAAAAAAAAAAAAAAD//////////3wAAABBAFIATgBBAEwARABPACAASAAuACAAQQBDAE8AUwBUAEEAIABMAEUAWQBFAFMAAAALAAAACgAAAA0AAAALAAAACAAAAAwAAAANAAAABQAAAAwAAAAEAAAABQAAAAsAAAALAAAADQAAAAkAAAAJAAAACwAAAAUAAAAIAAAACQAAAAkAAAAJAAAACQAAAEsAAABAAAAAMAAAAAUAAAAgAAAAAQAAAAEAAAAQAAAAAAAAAAAAAAC0AQAA0QAAAAAAAAAAAAAAtAEAANEAAAAlAAAADAAAAAIAAAAnAAAAGAAAAAUAAAAAAAAA////AAAAAAAlAAAADAAAAAUAAABMAAAAZAAAAA4AAACZAAAAPwEAAK8AAAAOAAAAmQAAADIBAAAXAAAAIQDwAAAAAAAAAAAAAACAPwAAAAAAAAAAAACAPwAAAAAAAAAAAAAAAAAAAAAAAAAAAAAAAAAAAAAAAAAAJQAAAAwAAAAAAACAKAAAAAwAAAAFAAAAJQAAAAwAAAABAAAAGAAAAAwAAAAAAAAAEgAAAAwAAAABAAAAHgAAABgAAAAOAAAAmQAAAEABAACwAAAAJQAAAAwAAAABAAAAVAAAAKgAAAAPAAAAmQAAAKQAAACvAAAAAQAAAFVVj0GF9o5BDwAAAJkAAAAPAAAATAAAAAAAAAAAAAAAAAAAAP//////////bAAAAEEAVQBEAEkAVABPAFIAIABFAFgAVABFAFIATgBPAAAACwAAAAwAAAAMAAAABQAAAAkAAAANAAAACgAAAAUAAAAJAAAACgAAAAkAAAAJAAAACgAAAA0AAAANAAAASwAAAEAAAAAwAAAABQAAACAAAAABAAAAAQAAABAAAAAAAAAAAAAAALQBAADRAAAAAAAAAAAAAAC0AQAA0QAAACUAAAAMAAAAAgAAACcAAAAYAAAABQAAAAAAAAD///8AAAAAACUAAAAMAAAABQAAAEwAAABkAAAADgAAALYAAAClAQAAzAAAAA4AAAC2AAAAmAEAABcAAAAhAPAAAAAAAAAAAAAAAIA/AAAAAAAAAAAAAIA/AAAAAAAAAAAAAAAAAAAAAAAAAAAAAAAAAAAAAAAAAAAlAAAADAAAAAAAAIAoAAAADAAAAAUAAAAlAAAADAAAAAEAAAAYAAAADAAAAAAAAAASAAAADAAAAAEAAAAWAAAADAAAAAAAAABUAAAAVAEAAA8AAAC2AAAApAEAAMwAAAABAAAAVVWPQYX2jkEPAAAAtgAAACwAAABMAAAABAAAAA4AAAC2AAAApgEAAM0AAACkAAAARgBpAHIAbQBhAGQAbwAgAHAAbwByADoAIABBAFIATgBBAEwARABPACAASABFAFIATgBFAEcASQBMAEQATwAgAEEAQwBPAFMAVABBACAATABFAFkARQBTAAgAAAAEAAAABgAAAA8AAAAJAAAACgAAAAoAAAAFAAAACgAAAAoAAAAGAAAABAAAAAUAAAALAAAACgAAAA0AAAALAAAACAAAAAwAAAANAAAABQAAAAwAAAAJAAAACgAAAA0AAAAJAAAADAAAAAUAAAAIAAAADAAAAA0AAAAFAAAACwAAAAsAAAANAAAACQAAAAkAAAALAAAABQAAAAgAAAAJAAAACQAAAAkAAAAJAAAAFgAAAAwAAAAAAAAAJQAAAAwAAAACAAAADgAAABQAAAAAAAAAEAAAABQAAAA=</Object>
  <Object Id="idInvalidSigLnImg">AQAAAGwAAAAAAAAAAAAAALMBAADQAAAAAAAAAAAAAACEHgAAlw4AACBFTUYAAAEALCQAALAAAAAGAAAAAAAAAAAAAAAAAAAAgAcAADgEAABYAQAAwQAAAAAAAAAAAAAAAAAAAMA/BQDo8QIACgAAABAAAAAAAAAAAAAAAEsAAAAQAAAAAAAAAAUAAAAeAAAAGAAAAAAAAAAAAAAAtAEAANEAAAAnAAAAGAAAAAEAAAAAAAAAAAAAAAAAAAAlAAAADAAAAAEAAABMAAAAZAAAAAAAAAAAAAAAswEAANAAAAAAAAAAAAAAALQBAADRAAAAIQDwAAAAAAAAAAAAAACAPwAAAAAAAAAAAACAPwAAAAAAAAAAAAAAAAAAAAAAAAAAAAAAAAAAAAAAAAAAJQAAAAwAAAAAAACAKAAAAAwAAAABAAAAJwAAABgAAAABAAAAAAAAAP///wAAAAAAJQAAAAwAAAABAAAATAAAAGQAAAAAAAAAAAAAAD8BAADQAAAAAAAAAAAAAABAAQAA0QAAACEA8AAAAAAAAAAAAAAAgD8AAAAAAAAAAAAAgD8AAAAAAAAAAAAAAAAAAAAAAAAAAAAAAAAAAAAAAAAAACUAAAAMAAAAAAAAgCgAAAAMAAAAAQAAACcAAAAYAAAAAQAAAAAAAADw8PAAAAAAACUAAAAMAAAAAQAAAEwAAABkAAAAAAAAAAAAAACzAQAA0AAAAAAAAAAAAAAAtAEAANEAAAAhAPAAAAAAAAAAAAAAAIA/AAAAAAAAAAAAAIA/AAAAAAAAAAAAAAAAAAAAAAAAAAAAAAAAAAAAAAAAAAAlAAAADAAAAAAAAIAoAAAADAAAAAEAAAAnAAAAGAAAAAEAAAAAAAAA8PDwAAAAAAAlAAAADAAAAAEAAABMAAAAZAAAAAAAAAAAAAAAswEAANAAAAAAAAAAAAAAALQBAADRAAAAIQDwAAAAAAAAAAAAAACAPwAAAAAAAAAAAACAPwAAAAAAAAAAAAAAAAAAAAAAAAAAAAAAAAAAAAAAAAAAJQAAAAwAAAAAAACAKAAAAAwAAAABAAAAJwAAABgAAAABAAAAAAAAAPDw8AAAAAAAJQAAAAwAAAABAAAATAAAAGQAAAAAAAAAAAAAALMBAADQAAAAAAAAAAAAAAC0AQAA0QAAACEA8AAAAAAAAAAAAAAAgD8AAAAAAAAAAAAAgD8AAAAAAAAAAAAAAAAAAAAAAAAAAAAAAAAAAAAAAAAAACUAAAAMAAAAAAAAgCgAAAAMAAAAAQAAACcAAAAYAAAAAQAAAAAAAADw8PAAAAAAACUAAAAMAAAAAQAAAEwAAABkAAAAAAAAAAAAAACzAQAA0AAAAAAAAAAAAAAAtAEAANEAAAAhAPAAAAAAAAAAAAAAAIA/AAAAAAAAAAAAAIA/AAAAAAAAAAAAAAAAAAAAAAAAAAAAAAAAAAAAAAAAAAAlAAAADAAAAAAAAIAoAAAADAAAAAEAAAAnAAAAGAAAAAEAAAAAAAAA////AAAAAAAlAAAADAAAAAEAAABMAAAAZAAAAAAAAAAAAAAAswEAANAAAAAAAAAAAAAAALQBAADRAAAAIQDwAAAAAAAAAAAAAACAPwAAAAAAAAAAAACAPwAAAAAAAAAAAAAAAAAAAAAAAAAAAAAAAAAAAAAAAAAAJQAAAAwAAAAAAACAKAAAAAwAAAABAAAAJwAAABgAAAABAAAAAAAAAP///wAAAAAAJQAAAAwAAAABAAAATAAAAGQAAAAAAAAAAAAAALMBAADQAAAAAAAAAAAAAAC0AQAA0QAAACEA8AAAAAAAAAAAAAAAgD8AAAAAAAAAAAAAgD8AAAAAAAAAAAAAAAAAAAAAAAAAAAAAAAAAAAAAAAAAACUAAAAMAAAAAAAAgCgAAAAMAAAAAQAAACcAAAAYAAAAAQAAAAAAAAD///8AAAAAACUAAAAMAAAAAQAAAEwAAABkAAAAAAAAAAQAAAA/AQAAHQAAAAAAAAAEAAAAQAEAABoAAAAhAPAAAAAAAAAAAAAAAIA/AAAAAAAAAAAAAIA/AAAAAAAAAAAAAAAAAAAAAAAAAAAAAAAAAAAAAAAAAAAlAAAADAAAAAAAAIAoAAAADAAAAAEAAAAnAAAAGAAAAAEAAAAAAAAA////AAAAAAAlAAAADAAAAAEAAABMAAAAZAAAAA4AAAAEAAAAJwAAAB0AAAAOAAAABAAAABoAAAAaAAAAIQDwAAAAAAAAAAAAAACAPwAAAAAAAAAAAACAPwAAAAAAAAAAAAAAAAAAAAAAAAAAAAAAAAAAAAAAAAAAJQAAAAwAAAAAAACAKAAAAAwAAAABAAAAUAAAADQHAAAPAAAABAAAACYAAAAbAAAADwAAAAQAAAAAAAAAAAAAABgAAAAYAAAATAAAACgAAAB0AAAAwAYAAAAAAAAAAAAAGAAAACgAAAAYAAAAGAAAAAEAGAAAAAAAAAAAAAAAAAAAAAAAAAAAAAAAAAAAAAAAAAAAAAAAAAAAAAAAAAAAAAAAAAAAAAAAAAAAAAAAAAAIDiMPG0MAAAAAAAAAAAAAAAAAAAAAAAAAAAAAAAABAgUYKWcAAAAAAAAAAAAAAAAAAAAAAAAAAAAAAAAAAAAAAAAAAAACBAoxVNMyVdYaLXEAAAAAAAAAAAAAAAAAAAAAAAAAAQIgOIwXKGQAAAAAAAAAAAAAAAAAAAAAAAAAAAAAAAAAAAAAAAAAAAAAAAAiO5QyVdYyVdYRHksAAAAAAAAAAAAAAAAAAAAfNYUqSLUBAgUAAACCwupfhK1fhK1fhK1fhK1fhK1fhK1fhK1fhK1fhK1MaYoHCxosTL8yVdYwU9ALEy8iMD9KaIgGCAweNIIxVNMLFDIAAAAAAABfhK2XzO2x2fKRyey02vKUy+202vKaze602vKUy+202vJaeo4IDyUuT8YyVdYtTsQIDiMEBgoiOpIyVdYcMXsAAAAAAAAAAABfhK212/P4+/6n1PD///+u2PH///+93/T///+u2PH///+12/Ofn58JDiEqSbcyVdYuT8YoRa0yVdYlP54HCxEAAAAAAAAAAABfhK2Mx+yaze7///////////////////////////////////8AAAAAAAACBQwoRKsyVdYyVdYrSroDBg87UmsAAAAAAAAAAABfhK212/P4+/7////////////////////////////////t7e1paWkFBw8dMn0yVdYyVdYyVdYwU9ASIFAMERYAAAAAAAAAAABfhK2XzO2x2fL///+xfUqxfUqxfUqxfUqxfUqxfUq5t7QVFhcUI1guT8YyVdYyVdYuT8YMFjcaLXEwU9AeNIIBAwcAAAAAAABfhK212/P4+/7///////////////////////////82NjYjPJcyVdYyVdYyVdYqSbcHDB5jY2NaWloHDB4fNYUoRa0LFDIAAABfhK2XzO2x2fL///+xfUqxfUqxfUqxfUqxfUqxfUpLS0shOY8yVdYyVdYdMn0ICxKfn5////+02vJ5p8UhLj0FChkTIVMAAABfhK212/P4+/7////////////////////////////MzMwNDhUUIlUIDyVISEjY2Nj///////////+n1PBfhK0AAAAAAAAAAABfhK2XzO2x2fL////////W6/ibzu6bzu7c7vn////////h4eGZmZnDw8P///////////////+02vKRyexfhK0AAAAAAAAAAABfhK212/P4+/7////R6feCwuqCwuqCwuqGxOvc7vn///////////////////////////////////+n1PBfhK0AAAAAAAAAAABfhK2XzO2x2fL///+Yze6CwuqCwuqCwuqCwuqn1PD///////////////////////////////+02vKRyexfhK0AAAAAAAAAAABfhK212/P4+/7///+Yze6CwuqCwuqCwuqCwuqn1PD///////////////////////////////////+n1PBfhK0AAAAAAAAAAABfhK2XzO2x2fL////R6feCwuqCwuqCwuqGxOvc7vn///////////////////////////////+02vKRyexfhK0AAAAAAAAAAABfhK212/P4+/7////////W6/ibzu6bzu7N5/f///////////////////////////////////////+n1PBfhK0AAAAAAAAAAABfhK2Mx+yaze7///////////////////////////////////////////////////////////+bzu6JxutfhK0AAAAAAAAAAABfhK212/P4+/6n1PD///+u2PH///+93/T///+u2PH///+12/P///+12/P///+12/P///+f0O////+u2PFfhK0AAAAAAAAAAABfhK2XzO2x2fKRyey02vKUy+202vKaze602vKUy+202vKXzO202vKXzO202vKXzO202vKOyOy02vKUy+1fhK0AAAAAAAAAAACCwupfhK1fhK1fhK1fhK1fhK1fhK1fhK1fhK1fhK1fhK1fhK1fhK1fhK1fhK1fhK1fhK1fhK1fhK1fhK2CwuoAAAAAAAAAAAAAAAAAAAAAAAAAAAAAAAAAAAAAAAAAAAAAAAAAAAAAAAAAAAAAAAAAAAAAAAAAAAAAAAAAAAAAAAAAAAAAAAAAAAAAAAAAAAAAAAAAAAAAAAAAAAAAAAAAAAAAAAAAAAAAAAAAAAAAAAAAAAAAAAAAAAAAAAAAAAAAAAAAAAAAAAAAAAAAAAAAAAAAAAAnAAAAGAAAAAEAAAAAAAAA////AAAAAAAlAAAADAAAAAEAAABMAAAAZAAAADYAAAAFAAAAqwAAABsAAAA2AAAABQAAAHYAAAAXAAAAIQDwAAAAAAAAAAAAAACAPwAAAAAAAAAAAACAPwAAAAAAAAAAAAAAAAAAAAAAAAAAAAAAAAAAAAAAAAAAJQAAAAwAAAAAAACAKAAAAAwAAAABAAAAUgAAAHABAAABAAAA7////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YAAAAFAAAArAAAABwAAAAlAAAADAAAAAEAAABUAAAAqAAAADcAAAAFAAAAqgAAABsAAAABAAAAVVWPQYX2jkE3AAAABQAAAA8AAABMAAAAAAAAAAAAAAAAAAAA//////////9sAAAARgBpAHIAbQBhACAAbgBvACAAdgDhAGwAaQBkAGEAAAAIAAAABAAAAAYAAAAPAAAACQAAAAUAAAAKAAAACgAAAAUAAAAIAAAACQAAAAQAAAAEAAAACgAAAAkAAABLAAAAQAAAADAAAAAFAAAAIAAAAAEAAAABAAAAEAAAAAAAAAAAAAAAtAEAANEAAAAAAAAAAAAAALQBAADR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JAAAAAAAAABQAAAAIQDwAAAAAAAAAAAAAACAPwAAAAAAAAAAAACAPwAAAAAAAAAAAAAAAAAAAAAAAAAAAAAAAAAAAAAAAAAAJQAAAAwAAAAAAACAKAAAAAwAAAADAAAAJwAAABgAAAADAAAAAAAAAAAAAAAAAAAAJQAAAAwAAAADAAAATAAAAGQAAAAAAAAAAAAAAP//////////AAAAACQAAABAAQAAAAAAACEA8AAAAAAAAAAAAAAAgD8AAAAAAAAAAAAAgD8AAAAAAAAAAAAAAAAAAAAAAAAAAAAAAAAAAAAAAAAAACUAAAAMAAAAAAAAgCgAAAAMAAAAAwAAACcAAAAYAAAAAwAAAAAAAAAAAAAAAAAAACUAAAAMAAAAAwAAAEwAAABkAAAAAAAAAAAAAAD//////////0ABAAAkAAAAAAAAAFAAAAAhAPAAAAAAAAAAAAAAAIA/AAAAAAAAAAAAAIA/AAAAAAAAAAAAAAAAAAAAAAAAAAAAAAAAAAAAAAAAAAAlAAAADAAAAAAAAIAoAAAADAAAAAMAAAAnAAAAGAAAAAMAAAAAAAAAAAAAAAAAAAAlAAAADAAAAAMAAABMAAAAZAAAAAAAAAB0AAAAPwEAAHUAAAAAAAAAdAAAAEABAAACAAAAIQDwAAAAAAAAAAAAAACAPwAAAAAAAAAAAACAPwAAAAAAAAAAAAAAAAAAAAAAAAAAAAAAAAAAAAAAAAAAJQAAAAwAAAAAAACAKAAAAAwAAAADAAAAJwAAABgAAAADAAAAAAAAAP///wAAAAAAJQAAAAwAAAADAAAATAAAAGQAAAAAAAAAJAAAAD8BAABzAAAAAAAAACQAAABAAQAAUAAAACEA8AAAAAAAAAAAAAAAgD8AAAAAAAAAAAAAgD8AAAAAAAAAAAAAAAAAAAAAAAAAAAAAAAAAAAAAAAAAACUAAAAMAAAAAAAAgCgAAAAMAAAAAwAAACcAAAAYAAAAAwAAAAAAAAD///8AAAAAACUAAAAMAAAAAwAAAEwAAABkAAAACwAAAEUAAAAnAAAAcwAAAAsAAABFAAAAHQAAAC8AAAAhAPAAAAAAAAAAAAAAAIA/AAAAAAAAAAAAAIA/AAAAAAAAAAAAAAAAAAAAAAAAAAAAAAAAAAAAAAAAAAAlAAAADAAAAAAAAIAoAAAADAAAAAMAAABSAAAAcAEAAAMAAADW////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EUAAAAmAAAAcwAAAAEAAABVVY9BhfaOQQwAAAB0AAAAAQAAAEwAAAAEAAAACwAAAEUAAAAoAAAAdAAAAFAAAABYAAAAGwAAABYAAAAMAAAAAAAAACUAAAAMAAAAAgAAACcAAAAYAAAABAAAAAAAAAD///8AAAAAACUAAAAMAAAABAAAAEwAAABkAAAANgAAACgAAAA0AQAAcwAAADYAAAAoAAAA/wAAAEwAAAAhAPAAAAAAAAAAAAAAAIA/AAAAAAAAAAAAAIA/AAAAAAAAAAAAAAAAAAAAAAAAAAAAAAAAAAAAAAAAAAAlAAAADAAAAAAAAIAoAAAADAAAAAQAAAAnAAAAGAAAAAQAAAAAAAAA////AAAAAAAlAAAADAAAAAQAAABMAAAAZAAAADYAAAAoAAAANAEAAG8AAAA2AAAAKAAAAP8AAABIAAAAIQDwAAAAAAAAAAAAAACAPwAAAAAAAAAAAACAPwAAAAAAAAAAAAAAAAAAAAAAAAAAAAAAAAAAAAAAAAAAJQAAAAwAAAAAAACAKAAAAAwAAAAEAAAAJwAAABgAAAAEAAAAAAAAAP///wAAAAAAJQAAAAwAAAAEAAAATAAAAGQAAAA2AAAATAAAACkBAABvAAAANgAAAEwAAAD0AAAAJAAAACEA8AAAAAAAAAAAAAAAgD8AAAAAAAAAAAAAgD8AAAAAAAAAAAAAAAAAAAAAAAAAAAAAAAAAAAAAAAAAACUAAAAMAAAAAAAAgCgAAAAMAAAABAAAAFIAAABwAQAABAAAAOb///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2AAAATAAAACoBAABwAAAAJQAAAAwAAAAEAAAAVAAAANAAAAA3AAAATAAAACgBAABvAAAAAQAAAFVVj0GF9o5BNwAAAEwAAAAWAAAATAAAAAAAAAAAAAAAAAAAAP//////////eAAAAEEAcgBuAGEAbABkAG8AIABIAC4AIABBAGMAbwBzAHQAYQAgAEwALgAuAC4AEQAAAAkAAAAPAAAADQAAAAYAAAAPAAAADwAAAAcAAAASAAAABgAAAAcAAAARAAAADAAAAA8AAAALAAAACQAAAA0AAAAHAAAADAAAAAYAAAAGAAAABgAAAEsAAABAAAAAMAAAAAUAAAAgAAAAAQAAAAEAAAAQAAAAAAAAAAAAAAC0AQAA0QAAAAAAAAAAAAAAtAEAANEAAAAlAAAADAAAAAIAAAAnAAAAGAAAAAUAAAAAAAAA////AAAAAAAlAAAADAAAAAUAAABMAAAAZAAAAAAAAAB8AAAAswEAAMwAAAAAAAAAfAAAALQBAABRAAAAIQDwAAAAAAAAAAAAAACAPwAAAAAAAAAAAACAPwAAAAAAAAAAAAAAAAAAAAAAAAAAAAAAAAAAAAAAAAAAJQAAAAwAAAAAAACAKAAAAAwAAAAFAAAAJwAAABgAAAAFAAAAAAAAAP///wAAAAAAJQAAAAwAAAAFAAAATAAAAGQAAAAOAAAAfAAAAD8BAACSAAAADgAAAHwAAAAyAQAAFwAAACEA8AAAAAAAAAAAAAAAgD8AAAAAAAAAAAAAgD8AAAAAAAAAAAAAAAAAAAAAAAAAAAAAAAAAAAAAAAAAACUAAAAMAAAAAAAAgCgAAAAMAAAABQAAACUAAAAMAAAAAQAAABgAAAAMAAAAAAAAABIAAAAMAAAAAQAAAB4AAAAYAAAADgAAAHwAAABAAQAAkwAAACUAAAAMAAAAAQAAAFQAAADYAAAADwAAAHwAAADnAAAAkgAAAAEAAABVVY9BhfaOQQ8AAAB8AAAAFwAAAEwAAAAAAAAAAAAAAAAAAAD//////////3wAAABBAFIATgBBAEwARABPACAASAAuACAAQQBDAE8AUwBUAEEAIABMAEUAWQBFAFMA7MsLAAAACgAAAA0AAAALAAAACAAAAAwAAAANAAAABQAAAAwAAAAEAAAABQAAAAsAAAALAAAADQAAAAkAAAAJAAAACwAAAAUAAAAIAAAACQAAAAkAAAAJAAAACQAAAEsAAABAAAAAMAAAAAUAAAAgAAAAAQAAAAEAAAAQAAAAAAAAAAAAAAC0AQAA0QAAAAAAAAAAAAAAtAEAANEAAAAlAAAADAAAAAIAAAAnAAAAGAAAAAUAAAAAAAAA////AAAAAAAlAAAADAAAAAUAAABMAAAAZAAAAA4AAACZAAAAPwEAAK8AAAAOAAAAmQAAADIBAAAXAAAAIQDwAAAAAAAAAAAAAACAPwAAAAAAAAAAAACAPwAAAAAAAAAAAAAAAAAAAAAAAAAAAAAAAAAAAAAAAAAAJQAAAAwAAAAAAACAKAAAAAwAAAAFAAAAJQAAAAwAAAABAAAAGAAAAAwAAAAAAAAAEgAAAAwAAAABAAAAHgAAABgAAAAOAAAAmQAAAEABAACwAAAAJQAAAAwAAAABAAAAVAAAAKgAAAAPAAAAmQAAAKQAAACvAAAAAQAAAFVVj0GF9o5BDwAAAJkAAAAPAAAATAAAAAAAAAAAAAAAAAAAAP//////////bAAAAEEAVQBEAEkAVABPAFIAIABFAFgAVABFAFIATgBPANvpCwAAAAwAAAAMAAAABQAAAAkAAAANAAAACgAAAAUAAAAJAAAACgAAAAkAAAAJAAAACgAAAA0AAAANAAAASwAAAEAAAAAwAAAABQAAACAAAAABAAAAAQAAABAAAAAAAAAAAAAAALQBAADRAAAAAAAAAAAAAAC0AQAA0QAAACUAAAAMAAAAAgAAACcAAAAYAAAABQAAAAAAAAD///8AAAAAACUAAAAMAAAABQAAAEwAAABkAAAADgAAALYAAAClAQAAzAAAAA4AAAC2AAAAmAEAABcAAAAhAPAAAAAAAAAAAAAAAIA/AAAAAAAAAAAAAIA/AAAAAAAAAAAAAAAAAAAAAAAAAAAAAAAAAAAAAAAAAAAlAAAADAAAAAAAAIAoAAAADAAAAAUAAAAlAAAADAAAAAEAAAAYAAAADAAAAAAAAAASAAAADAAAAAEAAAAWAAAADAAAAAAAAABUAAAAVAEAAA8AAAC2AAAApAEAAMwAAAABAAAAVVWPQYX2jkEPAAAAtgAAACwAAABMAAAABAAAAA4AAAC2AAAApgEAAM0AAACkAAAARgBpAHIAbQBhAGQAbwAgAHAAbwByADoAIABBAFIATgBBAEwARABPACAASABFAFIATgBFAEcASQBMAEQATwAgAEEAQwBPAFMAVABBACAATABFAFkARQBTAAgAAAAEAAAABgAAAA8AAAAJAAAACgAAAAoAAAAFAAAACgAAAAoAAAAGAAAABAAAAAUAAAALAAAACgAAAA0AAAALAAAACAAAAAwAAAANAAAABQAAAAwAAAAJAAAACgAAAA0AAAAJAAAADAAAAAUAAAAIAAAADAAAAA0AAAAFAAAACwAAAAsAAAANAAAACQAAAAkAAAALAAAABQAAAAgAAAAJAAAACQAAAAkAAAAJAAAAFgAAAAwAAAAAAAAAJQAAAAwAAAACAAAADgAAABQAAAAAAAAAEAAAABQAAAA=</Object>
</Signature>
</file>

<file path=_xmlsignatures/sig1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xWezUZC6Qs+a9MrnTNocwMK/MPhXgUsKr9ro5BAYMLQ=</DigestValue>
    </Reference>
    <Reference Type="http://www.w3.org/2000/09/xmldsig#Object" URI="#idOfficeObject">
      <DigestMethod Algorithm="http://www.w3.org/2001/04/xmlenc#sha256"/>
      <DigestValue>oSyuTOlE8RIwv2NnXEy8DeMeUSAh3WMBaf0ExezE6pg=</DigestValue>
    </Reference>
    <Reference Type="http://uri.etsi.org/01903#SignedProperties" URI="#idSignedProperties">
      <Transforms>
        <Transform Algorithm="http://www.w3.org/TR/2001/REC-xml-c14n-20010315"/>
      </Transforms>
      <DigestMethod Algorithm="http://www.w3.org/2001/04/xmlenc#sha256"/>
      <DigestValue>Eegj5XQSNOLNASL+uoLBGaXe/GqwCks0EEaWmnzk+EA=</DigestValue>
    </Reference>
    <Reference Type="http://www.w3.org/2000/09/xmldsig#Object" URI="#idValidSigLnImg">
      <DigestMethod Algorithm="http://www.w3.org/2001/04/xmlenc#sha256"/>
      <DigestValue>/4OMzt3apEzahHW7ywSdsPy3N0jmVKkqf2G19YuJN+U=</DigestValue>
    </Reference>
    <Reference Type="http://www.w3.org/2000/09/xmldsig#Object" URI="#idInvalidSigLnImg">
      <DigestMethod Algorithm="http://www.w3.org/2001/04/xmlenc#sha256"/>
      <DigestValue>V5q9BzdtBaT5PfUU7WZvhqToJNv+cAeBchgZpyVywA8=</DigestValue>
    </Reference>
  </SignedInfo>
  <SignatureValue>GxT53i7nDVIwgHPGvxMSWQLGH7IcXtB94K57PTSQKV0SK8pm5gpW4962bn274vcx7OtLORI9LL+K
3ylaxtJGhzsK3U8ypRa6CoWaUPNKkEDbrE9mXzKDVy4bkuCIKMI4HyEz0+sFnipGZXqCHAPhBTkW
wu/Vz3d6qOimQxxRzaMvLFzHYvl8BwzhSUZFQ/O5YxsJM7k47u7wFsh5W4R5VirB4SWTYE4saFmW
anU1xTT9ZlUmNaJXAIXXtenvsuQa4pCZ29OcFifLoeARBCLHqei3zgdNX9CGraqG5nZQ3QO97EQf
a3R5J1oVMO6kPp/A6pCU92SRbyqf/f50l4QtUQ==</SignatureValue>
  <KeyInfo>
    <X509Data>
      <X509Certificate>MIIInDCCBoSgAwIBAgIQQR+kvrJeY+VmCyEDeKcntjANBgkqhkiG9w0BAQsFADCBgTEWMBQGA1UEBRMNUlVDODAwODAwOTktMDERMA8GA1UEAxMIVklUIFMuQS4xODA2BgNVBAsML1ByZXN0YWRvciBDdWFsaWZpY2FkbyBkZSBTZXJ2aWNpb3MgZGUgQ29uZmlhbnphMQ0wCwYDVQQKDARJQ1BQMQswCQYDVQQGEwJQWTAeFw0yNDA0MDEyMTAyNTlaFw0yNjA0MDEyMTAyNTlaMIHDMRswGQYDVQQqDBJBUk5BTERPIEhFUk5FR0lMRE8xFTATBgNVBAQMDEFDT1NUQSBMRVlFUzESMBAGA1UEBRMJQ0kxNTUyOTE0MSgwJgYDVQQDDB9BUk5BTERPIEhFUk5FR0lMRE8gQUNPU1RBIExFWUVTMQswCQYDVQQLDAJGMjE1MDMGA1UECgwsQ0VSVElGSUNBRE8gQ1VBTElGSUNBRE8gREUgRklSTUEgRUxFQ1RST05JQ0ExCzAJBgNVBAYTAlBZMIIBIjANBgkqhkiG9w0BAQEFAAOCAQ8AMIIBCgKCAQEA65B57I7Zj+L1hM9uLdoxLq8IGZOjW3/1TIINxiZGJEe4dXuXOAkmG48AabYWNrfRoQ2TG8K1vQ9sIg1OmAqSxIzwvjdcr5dJ3b1vnRSjR/J7v/GdFWrIxuchxFKxb+xqXRSjZRdxX//H3Mmr8PjZ+XAsN5WqTQrzZQwmxQBpEW63/J8ic4OWwW+R/QKMLRIboqBzpbi1/z3VkaS75riy9Fbt4chQ6nYYIIUmWeaUNIHlvU8I7XY78r6aXPYyIoje6wLOoGipWk3wx82rmpyzkzUTxeVztyd9n3KqnuwGDLSQpbYOeg2S8xv9LEQ3p0btNMWMbqCPmNQBiqeV+Bsw6wIDAQABo4IDyjCCA8YwDAYDVR0TAQH/BAIwADAOBgNVHQ8BAf8EBAMCBeAwLAYDVR0lAQH/BCIwIAYIKwYBBQUHAwQGCCsGAQUFBwMCBgorBgEEAYI3FAICMB0GA1UdDgQWBBSaFasvbkBtwUCS2bmoquYVIRB/wz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TBgNVHREETDBKgRxBUk5BTERPLkFDT1NUQUBDT0FMUEE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BhpcOndzdGH3mvir4EKJOYo8lMdZ++xVqO771OtiqG393WSFGsFH2rHVyFQSyTBYXodjPHQRXqGpEl5N++Hwe20whezlBP4g+z1A94r5Rpb2mt2eN9YFUhkXb5SPVxLjTG68/0eKCnkvtdnJ1gz7RCIs0udlPJdgTe+Jhm121EiVuZ8cw4JUyE2Z844zTPffw/Zwjaer0ZOuQdmUnfqTnetmz2hC4eKBvK9O2AaR/CH1Tfa8QyHwrIgWCZgESmGVo2O2lNcVcMweO+XFbQyZ2q60Ny81xwd+WYIqYCt30sc7bZ5uTJEKJeXHuJ4GFhw4dkhUQmT3inOFJ+089yEK0wx9nvhRLZDlpZcXKMtZWYku1Tc1UAKzo8gRLHTYjlw8Ovq0nUdmkACU9/XdaEDHT0WOh7QaK3XXwNABaSqXD/EI9aVLUD0OASc74wcxJRCRE8E9qAvlG/bmSCVvRY6l605pKkaSvcgBWInNIuN16Wq/RAGPbcrgB4ZplFhNXf5TBNhtW3YkF9/Z2fTHdhiWBeKwkGM/36DS+gZQR2/FCcmdyJncNm/HsK9KcUoAfFNyPP8IS2K/Uuot/GSGROJt5dmbXhdm28aLg/EigsZHnQ3+RuZytXwno9iXK/3Y6z+gKE0XttMxjTZQ3R83a970n9g0BsAU4X6PlR0Bg9rGcg6</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kQWoIKwzKWTvAz5sa/RQOAq9+E8K2lG4zJEPE5lqHdg=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04WYIvNSXsG7g7/ViYzSbELJEswATmX/Rm7qu57Srrk=</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yljvDcZbJaKTkalOGouz4xgxPMHUwsCTTc1c5F/8BXE=</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KJLxHcorHeaiUolcxFvfIoDO7MVuQ0jr3gAwZx2d0SQ=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Yd1Sr1SIaXfZICr0wH84YuNK+U0dD+JWVh2CYwy4FAE=</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NTvHS4ipQABLP4cuhOOFHOPka9PhicKDdQ3Oziyh9R8=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0fTaYyy4GskkBMmw330GJ/tEfYk1ki16PDj/WXzlMRg=</DigestValue>
      </Reference>
      <Reference URI="/xl/drawings/vmlDrawing2.vml?ContentType=application/vnd.openxmlformats-officedocument.vmlDrawing">
        <DigestMethod Algorithm="http://www.w3.org/2001/04/xmlenc#sha256"/>
        <DigestValue>9MEtGnMjT/0qMA5xmk0CWW5wkYGen1VdEgVVhXSFg14=</DigestValue>
      </Reference>
      <Reference URI="/xl/drawings/vmlDrawing3.vml?ContentType=application/vnd.openxmlformats-officedocument.vmlDrawing">
        <DigestMethod Algorithm="http://www.w3.org/2001/04/xmlenc#sha256"/>
        <DigestValue>Oiu2NM4BJ92kHE3XM3kHgxQ0iHazAJQNdYCYEbQklkw=</DigestValue>
      </Reference>
      <Reference URI="/xl/drawings/vmlDrawing4.vml?ContentType=application/vnd.openxmlformats-officedocument.vmlDrawing">
        <DigestMethod Algorithm="http://www.w3.org/2001/04/xmlenc#sha256"/>
        <DigestValue>d5H2Drf+dA1i5OrZffA0pRwTwY880N2K26N0sMrEPlA=</DigestValue>
      </Reference>
      <Reference URI="/xl/drawings/vmlDrawing5.vml?ContentType=application/vnd.openxmlformats-officedocument.vmlDrawing">
        <DigestMethod Algorithm="http://www.w3.org/2001/04/xmlenc#sha256"/>
        <DigestValue>e4Ua36zP1XBAPR1lOcT9EK+fkgaQphdY2cRlVcOCXq4=</DigestValue>
      </Reference>
      <Reference URI="/xl/drawings/vmlDrawing6.vml?ContentType=application/vnd.openxmlformats-officedocument.vmlDrawing">
        <DigestMethod Algorithm="http://www.w3.org/2001/04/xmlenc#sha256"/>
        <DigestValue>weK0nno1HTRngKokdZDpuuP/YQ9yjeVqRCL7VAN8Pho=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H2jsgiDynawndJVdB5c3/GfklDceUdjk1hMtDNTD4+Y=</DigestValue>
      </Reference>
      <Reference URI="/xl/externalLinks/externalLink1.xml?ContentType=application/vnd.openxmlformats-officedocument.spreadsheetml.externalLink+xml">
        <DigestMethod Algorithm="http://www.w3.org/2001/04/xmlenc#sha256"/>
        <DigestValue>ZWd7In1SjXw1yQzGkU+aW3nMtpAW7BnW6l/htxJ4brE=</DigestValue>
      </Reference>
      <Reference URI="/xl/media/image1.emf?ContentType=image/x-emf">
        <DigestMethod Algorithm="http://www.w3.org/2001/04/xmlenc#sha256"/>
        <DigestValue>zYFCDzzhyDDEr8JUx7t8ZbXp03EKn6lexblXp5Gn4xs=</DigestValue>
      </Reference>
      <Reference URI="/xl/media/image10.emf?ContentType=image/x-emf">
        <DigestMethod Algorithm="http://www.w3.org/2001/04/xmlenc#sha256"/>
        <DigestValue>mBkH5qE3oM43adWNm1HDNWaFA/RFjqp8r7zHlJ9q2rU=</DigestValue>
      </Reference>
      <Reference URI="/xl/media/image11.emf?ContentType=image/x-emf">
        <DigestMethod Algorithm="http://www.w3.org/2001/04/xmlenc#sha256"/>
        <DigestValue>finZsBevH2YJjioa28c04YSVPCt0AeYRqrpKfuXo2oQ=</DigestValue>
      </Reference>
      <Reference URI="/xl/media/image12.emf?ContentType=image/x-emf">
        <DigestMethod Algorithm="http://www.w3.org/2001/04/xmlenc#sha256"/>
        <DigestValue>g6SSZ5UVC1RCwsFGCtj1VcCewypadJL+cuWn0Y2ON6I=</DigestValue>
      </Reference>
      <Reference URI="/xl/media/image13.emf?ContentType=image/x-emf">
        <DigestMethod Algorithm="http://www.w3.org/2001/04/xmlenc#sha256"/>
        <DigestValue>Jbm0dKA6odAW0LeL2ILqJJ+sKaur0F4ITPk9lWUqh7o=</DigestValue>
      </Reference>
      <Reference URI="/xl/media/image14.emf?ContentType=image/x-emf">
        <DigestMethod Algorithm="http://www.w3.org/2001/04/xmlenc#sha256"/>
        <DigestValue>z+B/vqUdHm41805P52GahidXq0f6/V7uKAhRfE+Bo9s=</DigestValue>
      </Reference>
      <Reference URI="/xl/media/image15.emf?ContentType=image/x-emf">
        <DigestMethod Algorithm="http://www.w3.org/2001/04/xmlenc#sha256"/>
        <DigestValue>QEKE+U72icoS2cxex5QzyhCDZoOcBA0CJoOQLgHvNcA=</DigestValue>
      </Reference>
      <Reference URI="/xl/media/image16.emf?ContentType=image/x-emf">
        <DigestMethod Algorithm="http://www.w3.org/2001/04/xmlenc#sha256"/>
        <DigestValue>xJokY1U7oVolaCK1gmdsKgnlsrheO8UHKDTG/BHpF88=</DigestValue>
      </Reference>
      <Reference URI="/xl/media/image2.emf?ContentType=image/x-emf">
        <DigestMethod Algorithm="http://www.w3.org/2001/04/xmlenc#sha256"/>
        <DigestValue>XLFne+i77Ya9IgW2anc6RhntYqosrdM04jmpuqTpKTY=</DigestValue>
      </Reference>
      <Reference URI="/xl/media/image3.emf?ContentType=image/x-emf">
        <DigestMethod Algorithm="http://www.w3.org/2001/04/xmlenc#sha256"/>
        <DigestValue>U6+PvD3ksLtmkxee7cx1TLqpb/GzXIyYZiYKfHQa65g=</DigestValue>
      </Reference>
      <Reference URI="/xl/media/image4.emf?ContentType=image/x-emf">
        <DigestMethod Algorithm="http://www.w3.org/2001/04/xmlenc#sha256"/>
        <DigestValue>m6Z0LMqPZ2+MAKvFOon7I6uutd2I3d+VaBVdYupeJDU=</DigestValue>
      </Reference>
      <Reference URI="/xl/media/image5.emf?ContentType=image/x-emf">
        <DigestMethod Algorithm="http://www.w3.org/2001/04/xmlenc#sha256"/>
        <DigestValue>68XwdD4FTgPL56gFHZxOZzSh/fKDbLdgixM8w5t/HJM=</DigestValue>
      </Reference>
      <Reference URI="/xl/media/image6.emf?ContentType=image/x-emf">
        <DigestMethod Algorithm="http://www.w3.org/2001/04/xmlenc#sha256"/>
        <DigestValue>CE5eHeXx5figHP4E+pnLnUM0HT31/hKDBCDnoUHl7pw=</DigestValue>
      </Reference>
      <Reference URI="/xl/media/image7.emf?ContentType=image/x-emf">
        <DigestMethod Algorithm="http://www.w3.org/2001/04/xmlenc#sha256"/>
        <DigestValue>mPJPZ6MecoOtgdWS700wDfaYLrZPuaQEi+yJGMPljIk=</DigestValue>
      </Reference>
      <Reference URI="/xl/media/image8.emf?ContentType=image/x-emf">
        <DigestMethod Algorithm="http://www.w3.org/2001/04/xmlenc#sha256"/>
        <DigestValue>DS77KxQeqITdACQwijEeQzOFByVED2+JesmUpoqTips=</DigestValue>
      </Reference>
      <Reference URI="/xl/media/image9.emf?ContentType=image/x-emf">
        <DigestMethod Algorithm="http://www.w3.org/2001/04/xmlenc#sha256"/>
        <DigestValue>KuT5cGJfZ1Me6VFQOtS/jlhv6feaiX6ZVGyMtauu1UU=</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tv0mghujyKdZOGT08dDSd6mHkYkNNz+uQFo0+3O77jA=</DigestValue>
      </Reference>
      <Reference URI="/xl/styles.xml?ContentType=application/vnd.openxmlformats-officedocument.spreadsheetml.styles+xml">
        <DigestMethod Algorithm="http://www.w3.org/2001/04/xmlenc#sha256"/>
        <DigestValue>fA8bSDSQ+U179Wz5GPdvokcl4FPwtQUs+r1hZaax3Xk=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JFJq5wIlCIkx+VqU9GMlLA45kew1CTNjf2r9Ce+OCPU=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9c1BZNxXDoQCudJiHV/J41iET19S9K8xqxn8toRfwOk=</DigestValue>
      </Reference>
      <Reference URI="/xl/worksheets/sheet2.xml?ContentType=application/vnd.openxmlformats-officedocument.spreadsheetml.worksheet+xml">
        <DigestMethod Algorithm="http://www.w3.org/2001/04/xmlenc#sha256"/>
        <DigestValue>ydG6KzlxvhJJsjfRowvH984ubIVl4mBDx2ndOzBcYHQ=</DigestValue>
      </Reference>
      <Reference URI="/xl/worksheets/sheet3.xml?ContentType=application/vnd.openxmlformats-officedocument.spreadsheetml.worksheet+xml">
        <DigestMethod Algorithm="http://www.w3.org/2001/04/xmlenc#sha256"/>
        <DigestValue>uAT9nbqJHPrYyVOBmU6Bn0flTzSEIlwnuv19tbHFimc=</DigestValue>
      </Reference>
      <Reference URI="/xl/worksheets/sheet4.xml?ContentType=application/vnd.openxmlformats-officedocument.spreadsheetml.worksheet+xml">
        <DigestMethod Algorithm="http://www.w3.org/2001/04/xmlenc#sha256"/>
        <DigestValue>W7wFAOuTOaFuZ+wdwHoXL/lnKyklFpOFX5nAG0aSqkA=</DigestValue>
      </Reference>
      <Reference URI="/xl/worksheets/sheet5.xml?ContentType=application/vnd.openxmlformats-officedocument.spreadsheetml.worksheet+xml">
        <DigestMethod Algorithm="http://www.w3.org/2001/04/xmlenc#sha256"/>
        <DigestValue>22Yr9XKza8mpOl2KUUaAS5xU+LuTvXDKkRPupA0zOHE=</DigestValue>
      </Reference>
      <Reference URI="/xl/worksheets/sheet6.xml?ContentType=application/vnd.openxmlformats-officedocument.spreadsheetml.worksheet+xml">
        <DigestMethod Algorithm="http://www.w3.org/2001/04/xmlenc#sha256"/>
        <DigestValue>K92okni847dHuAaZZvJbeI+czIdNE1sMECeq7ij/eTU=</DigestValue>
      </Reference>
    </Manifest>
    <SignatureProperties>
      <SignatureProperty Id="idSignatureTime" Target="#idPackageSignature">
        <mdssi:SignatureTime xmlns:mdssi="http://schemas.openxmlformats.org/package/2006/digital-signature">
          <mdssi:Format>YYYY-MM-DDThh:mm:ssTZD</mdssi:Format>
          <mdssi:Value>2024-04-16T16:22:14Z</mdssi:Value>
        </mdssi:SignatureTime>
      </SignatureProperty>
    </SignatureProperties>
  </Object>
  <Object Id="idOfficeObject">
    <SignatureProperties>
      <SignatureProperty Id="idOfficeV1Details" Target="#idPackageSignature">
        <SignatureInfoV1 xmlns="http://schemas.microsoft.com/office/2006/digsig">
          <SetupID>{AC4870FD-F112-495B-9156-DFC9412907EC}</SetupID>
          <SignatureText>Arnaldo H. Acosta Leyes</SignatureText>
          <SignatureImage/>
          <SignatureComments/>
          <WindowsVersion>10.0</WindowsVersion>
          <OfficeVersion>16.0.17425/26</OfficeVersion>
          <ApplicationVersion>16.0.17425</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2024-04-16T16:22:14Z</xd:SigningTime>
          <xd:SigningCertificate>
            <xd:Cert>
              <xd:CertDigest>
                <DigestMethod Algorithm="http://www.w3.org/2001/04/xmlenc#sha256"/>
                <DigestValue>j3QRsIc38kv1LPcRc+cLOoDdrsDBuAtFIlLk5iLj4z4=</DigestValue>
              </xd:CertDigest>
              <xd:IssuerSerial>
                <X509IssuerName>C=PY, O=ICPP, OU=Prestador Cualificado de Servicios de Confianza, CN=VIT S.A., SERIALNUMBER=RUC80080099-0</X509IssuerName>
                <X509SerialNumber>86564122352362430500587975892191881142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LMBAADQAAAAAAAAAAAAAACEHgAAlw4AACBFTUYAAAEANBwAAKoAAAAGAAAAAAAAAAAAAAAAAAAAgAcAADgEAABYAQAAwQAAAAAAAAAAAAAAAAAAAMA/BQDo8QIACgAAABAAAAAAAAAAAAAAAEsAAAAQAAAAAAAAAAUAAAAeAAAAGAAAAAAAAAAAAAAAtAEAANEAAAAnAAAAGAAAAAEAAAAAAAAAAAAAAAAAAAAlAAAADAAAAAEAAABMAAAAZAAAAAAAAAAAAAAAswEAANAAAAAAAAAAAAAAALQBAADRAAAAIQDwAAAAAAAAAAAAAACAPwAAAAAAAAAAAACAPwAAAAAAAAAAAAAAAAAAAAAAAAAAAAAAAAAAAAAAAAAAJQAAAAwAAAAAAACAKAAAAAwAAAABAAAAJwAAABgAAAABAAAAAAAAAP///wAAAAAAJQAAAAwAAAABAAAATAAAAGQAAAAAAAAAAAAAAD8BAADQAAAAAAAAAAAAAABAAQAA0QAAACEA8AAAAAAAAAAAAAAAgD8AAAAAAAAAAAAAgD8AAAAAAAAAAAAAAAAAAAAAAAAAAAAAAAAAAAAAAAAAACUAAAAMAAAAAAAAgCgAAAAMAAAAAQAAACcAAAAYAAAAAQAAAAAAAADw8PAAAAAAACUAAAAMAAAAAQAAAEwAAABkAAAAAAAAAAAAAACzAQAA0AAAAAAAAAAAAAAAtAEAANEAAAAhAPAAAAAAAAAAAAAAAIA/AAAAAAAAAAAAAIA/AAAAAAAAAAAAAAAAAAAAAAAAAAAAAAAAAAAAAAAAAAAlAAAADAAAAAAAAIAoAAAADAAAAAEAAAAnAAAAGAAAAAEAAAAAAAAA8PDwAAAAAAAlAAAADAAAAAEAAABMAAAAZAAAAAAAAAAAAAAAswEAANAAAAAAAAAAAAAAALQBAADRAAAAIQDwAAAAAAAAAAAAAACAPwAAAAAAAAAAAACAPwAAAAAAAAAAAAAAAAAAAAAAAAAAAAAAAAAAAAAAAAAAJQAAAAwAAAAAAACAKAAAAAwAAAABAAAAJwAAABgAAAABAAAAAAAAAPDw8AAAAAAAJQAAAAwAAAABAAAATAAAAGQAAAAAAAAAAAAAALMBAADQAAAAAAAAAAAAAAC0AQAA0QAAACEA8AAAAAAAAAAAAAAAgD8AAAAAAAAAAAAAgD8AAAAAAAAAAAAAAAAAAAAAAAAAAAAAAAAAAAAAAAAAACUAAAAMAAAAAAAAgCgAAAAMAAAAAQAAACcAAAAYAAAAAQAAAAAAAADw8PAAAAAAACUAAAAMAAAAAQAAAEwAAABkAAAAAAAAAAAAAACzAQAA0AAAAAAAAAAAAAAAtAEAANEAAAAhAPAAAAAAAAAAAAAAAIA/AAAAAAAAAAAAAIA/AAAAAAAAAAAAAAAAAAAAAAAAAAAAAAAAAAAAAAAAAAAlAAAADAAAAAAAAIAoAAAADAAAAAEAAAAnAAAAGAAAAAEAAAAAAAAA////AAAAAAAlAAAADAAAAAEAAABMAAAAZAAAAAAAAAAAAAAAswEAANAAAAAAAAAAAAAAALQBAADRAAAAIQDwAAAAAAAAAAAAAACAPwAAAAAAAAAAAACAPwAAAAAAAAAAAAAAAAAAAAAAAAAAAAAAAAAAAAAAAAAAJQAAAAwAAAAAAACAKAAAAAwAAAABAAAAJwAAABgAAAABAAAAAAAAAP///wAAAAAAJQAAAAwAAAABAAAATAAAAGQAAAAAAAAAAAAAALMBAADQAAAAAAAAAAAAAAC0AQAA0QAAACEA8AAAAAAAAAAAAAAAgD8AAAAAAAAAAAAAgD8AAAAAAAAAAAAAAAAAAAAAAAAAAAAAAAAAAAAAAAAAACUAAAAMAAAAAAAAgCgAAAAMAAAAAQAAACcAAAAYAAAAAQAAAAAAAAD///8AAAAAACUAAAAMAAAAAQAAAEwAAABkAAAAAAAAAAQAAAA/AQAAHQAAAAAAAAAEAAAAQAEAABoAAAAhAPAAAAAAAAAAAAAAAIA/AAAAAAAAAAAAAIA/AAAAAAAAAAAAAAAAAAAAAAAAAAAAAAAAAAAAAAAAAAAlAAAADAAAAAAAAIAoAAAADAAAAAEAAAAnAAAAGAAAAAEAAAAAAAAA////AAAAAAAlAAAADAAAAAEAAABMAAAAZAAAAOMAAAAFAAAAMQEAABsAAADjAAAABQAAAE8AAAAXAAAAIQDwAAAAAAAAAAAAAACAPwAAAAAAAAAAAACAPwAAAAAAAAAAAAAAAAAAAAAAAAAAAAAAAAAAAAAAAAAAJQAAAAwAAAAAAACAKAAAAAwAAAABAAAAUgAAAHABAAABAAAA7////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MAAAAFAAAAMgEAABwAAAAlAAAADAAAAAEAAABUAAAAhAAAAOQAAAAFAAAAMAEAABsAAAABAAAAVVWPQYX2jkHkAAAABQAAAAkAAABMAAAAAAAAAAAAAAAAAAAA//////////9gAAAAMQA2AC8ANAAvADIAMAAyADQAAAAJAAAACQAAAAcAAAAJAAAABwAAAAkAAAAJAAAACQAAAAkAAABLAAAAQAAAADAAAAAFAAAAIAAAAAEAAAABAAAAEAAAAAAAAAAAAAAAtAEAANEAAAAAAAAAAAAAALQBAADR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JAAAAAAAAABQAAAAIQDwAAAAAAAAAAAAAACAPwAAAAAAAAAAAACAPwAAAAAAAAAAAAAAAAAAAAAAAAAAAAAAAAAAAAAAAAAAJQAAAAwAAAAAAACAKAAAAAwAAAADAAAAJwAAABgAAAADAAAAAAAAAAAAAAAAAAAAJQAAAAwAAAADAAAATAAAAGQAAAAAAAAAAAAAAP//////////AAAAACQAAABAAQAAAAAAACEA8AAAAAAAAAAAAAAAgD8AAAAAAAAAAAAAgD8AAAAAAAAAAAAAAAAAAAAAAAAAAAAAAAAAAAAAAAAAACUAAAAMAAAAAAAAgCgAAAAMAAAAAwAAACcAAAAYAAAAAwAAAAAAAAAAAAAAAAAAACUAAAAMAAAAAwAAAEwAAABkAAAAAAAAAAAAAAD//////////0ABAAAkAAAAAAAAAFAAAAAhAPAAAAAAAAAAAAAAAIA/AAAAAAAAAAAAAIA/AAAAAAAAAAAAAAAAAAAAAAAAAAAAAAAAAAAAAAAAAAAlAAAADAAAAAAAAIAoAAAADAAAAAMAAAAnAAAAGAAAAAMAAAAAAAAAAAAAAAAAAAAlAAAADAAAAAMAAABMAAAAZAAAAAAAAAB0AAAAPwEAAHUAAAAAAAAAdAAAAEABAAACAAAAIQDwAAAAAAAAAAAAAACAPwAAAAAAAAAAAACAPwAAAAAAAAAAAAAAAAAAAAAAAAAAAAAAAAAAAAAAAAAAJQAAAAwAAAAAAACAKAAAAAwAAAADAAAAJwAAABgAAAADAAAAAAAAAP///wAAAAAAJQAAAAwAAAADAAAATAAAAGQAAAAAAAAAJAAAAD8BAABzAAAAAAAAACQAAABAAQAAUAAAACEA8AAAAAAAAAAAAAAAgD8AAAAAAAAAAAAAgD8AAAAAAAAAAAAAAAAAAAAAAAAAAAAAAAAAAAAAAAAAACUAAAAMAAAAAAAAgCgAAAAMAAAAAwAAACcAAAAYAAAAAwAAAAAAAAD///8AAAAAACUAAAAMAAAAAwAAAEwAAABkAAAACwAAAEUAAAAnAAAAcwAAAAsAAABFAAAAHQAAAC8AAAAhAPAAAAAAAAAAAAAAAIA/AAAAAAAAAAAAAIA/AAAAAAAAAAAAAAAAAAAAAAAAAAAAAAAAAAAAAAAAAAAlAAAADAAAAAAAAIAoAAAADAAAAAMAAABSAAAAcAEAAAMAAADW////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EUAAAAmAAAAcwAAAAEAAABVVY9BhfaOQQwAAAB0AAAAAQAAAEwAAAAEAAAACwAAAEUAAAAoAAAAdAAAAFAAAABYAAAAGwAAABYAAAAMAAAAAAAAACUAAAAMAAAAAgAAACcAAAAYAAAABAAAAAAAAAD///8AAAAAACUAAAAMAAAABAAAAEwAAABkAAAANgAAACgAAAA0AQAAcwAAADYAAAAoAAAA/wAAAEwAAAAhAPAAAAAAAAAAAAAAAIA/AAAAAAAAAAAAAIA/AAAAAAAAAAAAAAAAAAAAAAAAAAAAAAAAAAAAAAAAAAAlAAAADAAAAAAAAIAoAAAADAAAAAQAAAAnAAAAGAAAAAQAAAAAAAAA////AAAAAAAlAAAADAAAAAQAAABMAAAAZAAAADYAAAAoAAAANAEAAG8AAAA2AAAAKAAAAP8AAABIAAAAIQDwAAAAAAAAAAAAAACAPwAAAAAAAAAAAACAPwAAAAAAAAAAAAAAAAAAAAAAAAAAAAAAAAAAAAAAAAAAJQAAAAwAAAAAAACAKAAAAAwAAAAEAAAAJwAAABgAAAAEAAAAAAAAAP///wAAAAAAJQAAAAwAAAAEAAAATAAAAGQAAAA2AAAATAAAACkBAABvAAAANgAAAEwAAAD0AAAAJAAAACEA8AAAAAAAAAAAAAAAgD8AAAAAAAAAAAAAgD8AAAAAAAAAAAAAAAAAAAAAAAAAAAAAAAAAAAAAAAAAACUAAAAMAAAAAAAAgCgAAAAMAAAABAAAAFIAAABwAQAABAAAAOb///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2AAAATAAAACoBAABwAAAAJQAAAAwAAAAEAAAAVAAAANAAAAA3AAAATAAAACgBAABvAAAAAQAAAFVVj0GF9o5BNwAAAEwAAAAWAAAATAAAAAAAAAAAAAAAAAAAAP//////////eAAAAEEAcgBuAGEAbABkAG8AIABIAC4AIABBAGMAbwBzAHQAYQAgAEwALgAuAC4AEQAAAAkAAAAPAAAADQAAAAYAAAAPAAAADwAAAAcAAAASAAAABgAAAAcAAAARAAAADAAAAA8AAAALAAAACQAAAA0AAAAHAAAADAAAAAYAAAAGAAAABgAAAEsAAABAAAAAMAAAAAUAAAAgAAAAAQAAAAEAAAAQAAAAAAAAAAAAAAC0AQAA0QAAAAAAAAAAAAAAtAEAANEAAAAlAAAADAAAAAIAAAAnAAAAGAAAAAUAAAAAAAAA////AAAAAAAlAAAADAAAAAUAAABMAAAAZAAAAAAAAAB8AAAAswEAAMwAAAAAAAAAfAAAALQBAABRAAAAIQDwAAAAAAAAAAAAAACAPwAAAAAAAAAAAACAPwAAAAAAAAAAAAAAAAAAAAAAAAAAAAAAAAAAAAAAAAAAJQAAAAwAAAAAAACAKAAAAAwAAAAFAAAAJwAAABgAAAAFAAAAAAAAAP///wAAAAAAJQAAAAwAAAAFAAAATAAAAGQAAAAOAAAAfAAAAD8BAACSAAAADgAAAHwAAAAyAQAAFwAAACEA8AAAAAAAAAAAAAAAgD8AAAAAAAAAAAAAgD8AAAAAAAAAAAAAAAAAAAAAAAAAAAAAAAAAAAAAAAAAACUAAAAMAAAAAAAAgCgAAAAMAAAABQAAACUAAAAMAAAAAQAAABgAAAAMAAAAAAAAABIAAAAMAAAAAQAAAB4AAAAYAAAADgAAAHwAAABAAQAAkwAAACUAAAAMAAAAAQAAAFQAAADYAAAADwAAAHwAAADnAAAAkgAAAAEAAABVVY9BhfaOQQ8AAAB8AAAAFwAAAEwAAAAAAAAAAAAAAAAAAAD//////////3wAAABBAFIATgBBAEwARABPACAASAAuACAAQQBDAE8AUwBUAEEAIABMAEUAWQBFAFMAAAALAAAACgAAAA0AAAALAAAACAAAAAwAAAANAAAABQAAAAwAAAAEAAAABQAAAAsAAAALAAAADQAAAAkAAAAJAAAACwAAAAUAAAAIAAAACQAAAAkAAAAJAAAACQAAAEsAAABAAAAAMAAAAAUAAAAgAAAAAQAAAAEAAAAQAAAAAAAAAAAAAAC0AQAA0QAAAAAAAAAAAAAAtAEAANEAAAAlAAAADAAAAAIAAAAnAAAAGAAAAAUAAAAAAAAA////AAAAAAAlAAAADAAAAAUAAABMAAAAZAAAAA4AAACZAAAAPwEAAK8AAAAOAAAAmQAAADIBAAAXAAAAIQDwAAAAAAAAAAAAAACAPwAAAAAAAAAAAACAPwAAAAAAAAAAAAAAAAAAAAAAAAAAAAAAAAAAAAAAAAAAJQAAAAwAAAAAAACAKAAAAAwAAAAFAAAAJQAAAAwAAAABAAAAGAAAAAwAAAAAAAAAEgAAAAwAAAABAAAAHgAAABgAAAAOAAAAmQAAAEABAACwAAAAJQAAAAwAAAABAAAAVAAAAKgAAAAPAAAAmQAAAKQAAACvAAAAAQAAAFVVj0GF9o5BDwAAAJkAAAAPAAAATAAAAAAAAAAAAAAAAAAAAP//////////bAAAAEEAVQBEAEkAVABPAFIAIABFAFgAVABFAFIATgBPAAAACwAAAAwAAAAMAAAABQAAAAkAAAANAAAACgAAAAUAAAAJAAAACgAAAAkAAAAJAAAACgAAAA0AAAANAAAASwAAAEAAAAAwAAAABQAAACAAAAABAAAAAQAAABAAAAAAAAAAAAAAALQBAADRAAAAAAAAAAAAAAC0AQAA0QAAACUAAAAMAAAAAgAAACcAAAAYAAAABQAAAAAAAAD///8AAAAAACUAAAAMAAAABQAAAEwAAABkAAAADgAAALYAAAClAQAAzAAAAA4AAAC2AAAAmAEAABcAAAAhAPAAAAAAAAAAAAAAAIA/AAAAAAAAAAAAAIA/AAAAAAAAAAAAAAAAAAAAAAAAAAAAAAAAAAAAAAAAAAAlAAAADAAAAAAAAIAoAAAADAAAAAUAAAAlAAAADAAAAAEAAAAYAAAADAAAAAAAAAASAAAADAAAAAEAAAAWAAAADAAAAAAAAABUAAAAVAEAAA8AAAC2AAAApAEAAMwAAAABAAAAVVWPQYX2jkEPAAAAtgAAACwAAABMAAAABAAAAA4AAAC2AAAApgEAAM0AAACkAAAARgBpAHIAbQBhAGQAbwAgAHAAbwByADoAIABBAFIATgBBAEwARABPACAASABFAFIATgBFAEcASQBMAEQATwAgAEEAQwBPAFMAVABBACAATABFAFkARQBTAAgAAAAEAAAABgAAAA8AAAAJAAAACgAAAAoAAAAFAAAACgAAAAoAAAAGAAAABAAAAAUAAAALAAAACgAAAA0AAAALAAAACAAAAAwAAAANAAAABQAAAAwAAAAJAAAACgAAAA0AAAAJAAAADAAAAAUAAAAIAAAADAAAAA0AAAAFAAAACwAAAAsAAAANAAAACQAAAAkAAAALAAAABQAAAAgAAAAJAAAACQAAAAkAAAAJAAAAFgAAAAwAAAAAAAAAJQAAAAwAAAACAAAADgAAABQAAAAAAAAAEAAAABQAAAA=</Object>
  <Object Id="idInvalidSigLnImg">AQAAAGwAAAAAAAAAAAAAALMBAADQAAAAAAAAAAAAAACEHgAAlw4AACBFTUYAAAEALCQAALAAAAAGAAAAAAAAAAAAAAAAAAAAgAcAADgEAABYAQAAwQAAAAAAAAAAAAAAAAAAAMA/BQDo8QIACgAAABAAAAAAAAAAAAAAAEsAAAAQAAAAAAAAAAUAAAAeAAAAGAAAAAAAAAAAAAAAtAEAANEAAAAnAAAAGAAAAAEAAAAAAAAAAAAAAAAAAAAlAAAADAAAAAEAAABMAAAAZAAAAAAAAAAAAAAAswEAANAAAAAAAAAAAAAAALQBAADRAAAAIQDwAAAAAAAAAAAAAACAPwAAAAAAAAAAAACAPwAAAAAAAAAAAAAAAAAAAAAAAAAAAAAAAAAAAAAAAAAAJQAAAAwAAAAAAACAKAAAAAwAAAABAAAAJwAAABgAAAABAAAAAAAAAP///wAAAAAAJQAAAAwAAAABAAAATAAAAGQAAAAAAAAAAAAAAD8BAADQAAAAAAAAAAAAAABAAQAA0QAAACEA8AAAAAAAAAAAAAAAgD8AAAAAAAAAAAAAgD8AAAAAAAAAAAAAAAAAAAAAAAAAAAAAAAAAAAAAAAAAACUAAAAMAAAAAAAAgCgAAAAMAAAAAQAAACcAAAAYAAAAAQAAAAAAAADw8PAAAAAAACUAAAAMAAAAAQAAAEwAAABkAAAAAAAAAAAAAACzAQAA0AAAAAAAAAAAAAAAtAEAANEAAAAhAPAAAAAAAAAAAAAAAIA/AAAAAAAAAAAAAIA/AAAAAAAAAAAAAAAAAAAAAAAAAAAAAAAAAAAAAAAAAAAlAAAADAAAAAAAAIAoAAAADAAAAAEAAAAnAAAAGAAAAAEAAAAAAAAA8PDwAAAAAAAlAAAADAAAAAEAAABMAAAAZAAAAAAAAAAAAAAAswEAANAAAAAAAAAAAAAAALQBAADRAAAAIQDwAAAAAAAAAAAAAACAPwAAAAAAAAAAAACAPwAAAAAAAAAAAAAAAAAAAAAAAAAAAAAAAAAAAAAAAAAAJQAAAAwAAAAAAACAKAAAAAwAAAABAAAAJwAAABgAAAABAAAAAAAAAPDw8AAAAAAAJQAAAAwAAAABAAAATAAAAGQAAAAAAAAAAAAAALMBAADQAAAAAAAAAAAAAAC0AQAA0QAAACEA8AAAAAAAAAAAAAAAgD8AAAAAAAAAAAAAgD8AAAAAAAAAAAAAAAAAAAAAAAAAAAAAAAAAAAAAAAAAACUAAAAMAAAAAAAAgCgAAAAMAAAAAQAAACcAAAAYAAAAAQAAAAAAAADw8PAAAAAAACUAAAAMAAAAAQAAAEwAAABkAAAAAAAAAAAAAACzAQAA0AAAAAAAAAAAAAAAtAEAANEAAAAhAPAAAAAAAAAAAAAAAIA/AAAAAAAAAAAAAIA/AAAAAAAAAAAAAAAAAAAAAAAAAAAAAAAAAAAAAAAAAAAlAAAADAAAAAAAAIAoAAAADAAAAAEAAAAnAAAAGAAAAAEAAAAAAAAA////AAAAAAAlAAAADAAAAAEAAABMAAAAZAAAAAAAAAAAAAAAswEAANAAAAAAAAAAAAAAALQBAADRAAAAIQDwAAAAAAAAAAAAAACAPwAAAAAAAAAAAACAPwAAAAAAAAAAAAAAAAAAAAAAAAAAAAAAAAAAAAAAAAAAJQAAAAwAAAAAAACAKAAAAAwAAAABAAAAJwAAABgAAAABAAAAAAAAAP///wAAAAAAJQAAAAwAAAABAAAATAAAAGQAAAAAAAAAAAAAALMBAADQAAAAAAAAAAAAAAC0AQAA0QAAACEA8AAAAAAAAAAAAAAAgD8AAAAAAAAAAAAAgD8AAAAAAAAAAAAAAAAAAAAAAAAAAAAAAAAAAAAAAAAAACUAAAAMAAAAAAAAgCgAAAAMAAAAAQAAACcAAAAYAAAAAQAAAAAAAAD///8AAAAAACUAAAAMAAAAAQAAAEwAAABkAAAAAAAAAAQAAAA/AQAAHQAAAAAAAAAEAAAAQAEAABoAAAAhAPAAAAAAAAAAAAAAAIA/AAAAAAAAAAAAAIA/AAAAAAAAAAAAAAAAAAAAAAAAAAAAAAAAAAAAAAAAAAAlAAAADAAAAAAAAIAoAAAADAAAAAEAAAAnAAAAGAAAAAEAAAAAAAAA////AAAAAAAlAAAADAAAAAEAAABMAAAAZAAAAA4AAAAEAAAAJwAAAB0AAAAOAAAABAAAABoAAAAaAAAAIQDwAAAAAAAAAAAAAACAPwAAAAAAAAAAAACAPwAAAAAAAAAAAAAAAAAAAAAAAAAAAAAAAAAAAAAAAAAAJQAAAAwAAAAAAACAKAAAAAwAAAABAAAAUAAAADQHAAAPAAAABAAAACYAAAAbAAAADwAAAAQAAAAAAAAAAAAAABgAAAAYAAAATAAAACgAAAB0AAAAwAYAAAAAAAAAAAAAGAAAACgAAAAYAAAAGAAAAAEAGAAAAAAAAAAAAAAAAAAAAAAAAAAAAAAAAAAAAAAAAAAAAAAAAAAAAAAAAAAAAAAAAAAAAAAAAAAAAAAAAAAIDiMPG0MAAAAAAAAAAAAAAAAAAAAAAAAAAAAAAAABAgUYKWcAAAAAAAAAAAAAAAAAAAAAAAAAAAAAAAAAAAAAAAAAAAACBAoxVNMyVdYaLXEAAAAAAAAAAAAAAAAAAAAAAAAAAQIgOIwXKGQAAAAAAAAAAAAAAAAAAAAAAAAAAAAAAAAAAAAAAAAAAAAAAAAiO5QyVdYyVdYRHksAAAAAAAAAAAAAAAAAAAAfNYUqSLUBAgUAAACCwupfhK1fhK1fhK1fhK1fhK1fhK1fhK1fhK1fhK1MaYoHCxosTL8yVdYwU9ALEy8iMD9KaIgGCAweNIIxVNMLFDIAAAAAAABfhK2XzO2x2fKRyey02vKUy+202vKaze602vKUy+202vJaeo4IDyUuT8YyVdYtTsQIDiMEBgoiOpIyVdYcMXsAAAAAAAAAAABfhK212/P4+/6n1PD///+u2PH///+93/T///+u2PH///+12/Ofn58JDiEqSbcyVdYuT8YoRa0yVdYlP54HCxEAAAAAAAAAAABfhK2Mx+yaze7///////////////////////////////////8AAAAAAAACBQwoRKsyVdYyVdYrSroDBg87UmsAAAAAAAAAAABfhK212/P4+/7////////////////////////////////t7e1paWkFBw8dMn0yVdYyVdYyVdYwU9ASIFAMERYAAAAAAAAAAABfhK2XzO2x2fL///+xfUqxfUqxfUqxfUqxfUqxfUq5t7QVFhcUI1guT8YyVdYyVdYuT8YMFjcaLXEwU9AeNIIBAwcAAAAAAABfhK212/P4+/7///////////////////////////82NjYjPJcyVdYyVdYyVdYqSbcHDB5jY2NaWloHDB4fNYUoRa0LFDIAAABfhK2XzO2x2fL///+xfUqxfUqxfUqxfUqxfUqxfUpLS0shOY8yVdYyVdYdMn0ICxKfn5////+02vJ5p8UhLj0FChkTIVMAAABfhK212/P4+/7////////////////////////////MzMwNDhUUIlUIDyVISEjY2Nj///////////+n1PBfhK0AAAAAAAAAAABfhK2XzO2x2fL////////W6/ibzu6bzu7c7vn////////h4eGZmZnDw8P///////////////+02vKRyexfhK0AAAAAAAAAAABfhK212/P4+/7////R6feCwuqCwuqCwuqGxOvc7vn///////////////////////////////////+n1PBfhK0AAAAAAAAAAABfhK2XzO2x2fL///+Yze6CwuqCwuqCwuqCwuqn1PD///////////////////////////////+02vKRyexfhK0AAAAAAAAAAABfhK212/P4+/7///+Yze6CwuqCwuqCwuqCwuqn1PD///////////////////////////////////+n1PBfhK0AAAAAAAAAAABfhK2XzO2x2fL////R6feCwuqCwuqCwuqGxOvc7vn///////////////////////////////+02vKRyexfhK0AAAAAAAAAAABfhK212/P4+/7////////W6/ibzu6bzu7N5/f///////////////////////////////////////+n1PBfhK0AAAAAAAAAAABfhK2Mx+yaze7///////////////////////////////////////////////////////////+bzu6JxutfhK0AAAAAAAAAAABfhK212/P4+/6n1PD///+u2PH///+93/T///+u2PH///+12/P///+12/P///+12/P///+f0O////+u2PFfhK0AAAAAAAAAAABfhK2XzO2x2fKRyey02vKUy+202vKaze602vKUy+202vKXzO202vKXzO202vKXzO202vKOyOy02vKUy+1fhK0AAAAAAAAAAACCwupfhK1fhK1fhK1fhK1fhK1fhK1fhK1fhK1fhK1fhK1fhK1fhK1fhK1fhK1fhK1fhK1fhK1fhK1fhK2CwuoAAAAAAAAAAAAAAAAAAAAAAAAAAAAAAAAAAAAAAAAAAAAAAAAAAAAAAAAAAAAAAAAAAAAAAAAAAAAAAAAAAAAAAAAAAAAAAAAAAAAAAAAAAAAAAAAAAAAAAAAAAAAAAAAAAAAAAAAAAAAAAAAAAAAAAAAAAAAAAAAAAAAAAAAAAAAAAAAAAAAAAAAAAAAAAAAAAAAAAAAnAAAAGAAAAAEAAAAAAAAA////AAAAAAAlAAAADAAAAAEAAABMAAAAZAAAADYAAAAFAAAAqwAAABsAAAA2AAAABQAAAHYAAAAXAAAAIQDwAAAAAAAAAAAAAACAPwAAAAAAAAAAAACAPwAAAAAAAAAAAAAAAAAAAAAAAAAAAAAAAAAAAAAAAAAAJQAAAAwAAAAAAACAKAAAAAwAAAABAAAAUgAAAHABAAABAAAA7////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YAAAAFAAAArAAAABwAAAAlAAAADAAAAAEAAABUAAAAqAAAADcAAAAFAAAAqgAAABsAAAABAAAAVVWPQYX2jkE3AAAABQAAAA8AAABMAAAAAAAAAAAAAAAAAAAA//////////9sAAAARgBpAHIAbQBhACAAbgBvACAAdgDhAGwAaQBkAGEAAAAIAAAABAAAAAYAAAAPAAAACQAAAAUAAAAKAAAACgAAAAUAAAAIAAAACQAAAAQAAAAEAAAACgAAAAkAAABLAAAAQAAAADAAAAAFAAAAIAAAAAEAAAABAAAAEAAAAAAAAAAAAAAAtAEAANEAAAAAAAAAAAAAALQBAADR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JAAAAAAAAABQAAAAIQDwAAAAAAAAAAAAAACAPwAAAAAAAAAAAACAPwAAAAAAAAAAAAAAAAAAAAAAAAAAAAAAAAAAAAAAAAAAJQAAAAwAAAAAAACAKAAAAAwAAAADAAAAJwAAABgAAAADAAAAAAAAAAAAAAAAAAAAJQAAAAwAAAADAAAATAAAAGQAAAAAAAAAAAAAAP//////////AAAAACQAAABAAQAAAAAAACEA8AAAAAAAAAAAAAAAgD8AAAAAAAAAAAAAgD8AAAAAAAAAAAAAAAAAAAAAAAAAAAAAAAAAAAAAAAAAACUAAAAMAAAAAAAAgCgAAAAMAAAAAwAAACcAAAAYAAAAAwAAAAAAAAAAAAAAAAAAACUAAAAMAAAAAwAAAEwAAABkAAAAAAAAAAAAAAD//////////0ABAAAkAAAAAAAAAFAAAAAhAPAAAAAAAAAAAAAAAIA/AAAAAAAAAAAAAIA/AAAAAAAAAAAAAAAAAAAAAAAAAAAAAAAAAAAAAAAAAAAlAAAADAAAAAAAAIAoAAAADAAAAAMAAAAnAAAAGAAAAAMAAAAAAAAAAAAAAAAAAAAlAAAADAAAAAMAAABMAAAAZAAAAAAAAAB0AAAAPwEAAHUAAAAAAAAAdAAAAEABAAACAAAAIQDwAAAAAAAAAAAAAACAPwAAAAAAAAAAAACAPwAAAAAAAAAAAAAAAAAAAAAAAAAAAAAAAAAAAAAAAAAAJQAAAAwAAAAAAACAKAAAAAwAAAADAAAAJwAAABgAAAADAAAAAAAAAP///wAAAAAAJQAAAAwAAAADAAAATAAAAGQAAAAAAAAAJAAAAD8BAABzAAAAAAAAACQAAABAAQAAUAAAACEA8AAAAAAAAAAAAAAAgD8AAAAAAAAAAAAAgD8AAAAAAAAAAAAAAAAAAAAAAAAAAAAAAAAAAAAAAAAAACUAAAAMAAAAAAAAgCgAAAAMAAAAAwAAACcAAAAYAAAAAwAAAAAAAAD///8AAAAAACUAAAAMAAAAAwAAAEwAAABkAAAACwAAAEUAAAAnAAAAcwAAAAsAAABFAAAAHQAAAC8AAAAhAPAAAAAAAAAAAAAAAIA/AAAAAAAAAAAAAIA/AAAAAAAAAAAAAAAAAAAAAAAAAAAAAAAAAAAAAAAAAAAlAAAADAAAAAAAAIAoAAAADAAAAAMAAABSAAAAcAEAAAMAAADW////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EUAAAAmAAAAcwAAAAEAAABVVY9BhfaOQQwAAAB0AAAAAQAAAEwAAAAEAAAACwAAAEUAAAAoAAAAdAAAAFAAAABYAAAAGwAAABYAAAAMAAAAAAAAACUAAAAMAAAAAgAAACcAAAAYAAAABAAAAAAAAAD///8AAAAAACUAAAAMAAAABAAAAEwAAABkAAAANgAAACgAAAA0AQAAcwAAADYAAAAoAAAA/wAAAEwAAAAhAPAAAAAAAAAAAAAAAIA/AAAAAAAAAAAAAIA/AAAAAAAAAAAAAAAAAAAAAAAAAAAAAAAAAAAAAAAAAAAlAAAADAAAAAAAAIAoAAAADAAAAAQAAAAnAAAAGAAAAAQAAAAAAAAA////AAAAAAAlAAAADAAAAAQAAABMAAAAZAAAADYAAAAoAAAANAEAAG8AAAA2AAAAKAAAAP8AAABIAAAAIQDwAAAAAAAAAAAAAACAPwAAAAAAAAAAAACAPwAAAAAAAAAAAAAAAAAAAAAAAAAAAAAAAAAAAAAAAAAAJQAAAAwAAAAAAACAKAAAAAwAAAAEAAAAJwAAABgAAAAEAAAAAAAAAP///wAAAAAAJQAAAAwAAAAEAAAATAAAAGQAAAA2AAAATAAAACkBAABvAAAANgAAAEwAAAD0AAAAJAAAACEA8AAAAAAAAAAAAAAAgD8AAAAAAAAAAAAAgD8AAAAAAAAAAAAAAAAAAAAAAAAAAAAAAAAAAAAAAAAAACUAAAAMAAAAAAAAgCgAAAAMAAAABAAAAFIAAABwAQAABAAAAOb///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2AAAATAAAACoBAABwAAAAJQAAAAwAAAAEAAAAVAAAANAAAAA3AAAATAAAACgBAABvAAAAAQAAAFVVj0GF9o5BNwAAAEwAAAAWAAAATAAAAAAAAAAAAAAAAAAAAP//////////eAAAAEEAcgBuAGEAbABkAG8AIABIAC4AIABBAGMAbwBzAHQAYQAgAEwALgAuAC4AEQAAAAkAAAAPAAAADQAAAAYAAAAPAAAADwAAAAcAAAASAAAABgAAAAcAAAARAAAADAAAAA8AAAALAAAACQAAAA0AAAAHAAAADAAAAAYAAAAGAAAABgAAAEsAAABAAAAAMAAAAAUAAAAgAAAAAQAAAAEAAAAQAAAAAAAAAAAAAAC0AQAA0QAAAAAAAAAAAAAAtAEAANEAAAAlAAAADAAAAAIAAAAnAAAAGAAAAAUAAAAAAAAA////AAAAAAAlAAAADAAAAAUAAABMAAAAZAAAAAAAAAB8AAAAswEAAMwAAAAAAAAAfAAAALQBAABRAAAAIQDwAAAAAAAAAAAAAACAPwAAAAAAAAAAAACAPwAAAAAAAAAAAAAAAAAAAAAAAAAAAAAAAAAAAAAAAAAAJQAAAAwAAAAAAACAKAAAAAwAAAAFAAAAJwAAABgAAAAFAAAAAAAAAP///wAAAAAAJQAAAAwAAAAFAAAATAAAAGQAAAAOAAAAfAAAAD8BAACSAAAADgAAAHwAAAAyAQAAFwAAACEA8AAAAAAAAAAAAAAAgD8AAAAAAAAAAAAAgD8AAAAAAAAAAAAAAAAAAAAAAAAAAAAAAAAAAAAAAAAAACUAAAAMAAAAAAAAgCgAAAAMAAAABQAAACUAAAAMAAAAAQAAABgAAAAMAAAAAAAAABIAAAAMAAAAAQAAAB4AAAAYAAAADgAAAHwAAABAAQAAkwAAACUAAAAMAAAAAQAAAFQAAADYAAAADwAAAHwAAADnAAAAkgAAAAEAAABVVY9BhfaOQQ8AAAB8AAAAFwAAAEwAAAAAAAAAAAAAAAAAAAD//////////3wAAABBAFIATgBBAEwARABPACAASAAuACAAQQBDAE8AUwBUAEEAIABMAEUAWQBFAFMA7MsLAAAACgAAAA0AAAALAAAACAAAAAwAAAANAAAABQAAAAwAAAAEAAAABQAAAAsAAAALAAAADQAAAAkAAAAJAAAACwAAAAUAAAAIAAAACQAAAAkAAAAJAAAACQAAAEsAAABAAAAAMAAAAAUAAAAgAAAAAQAAAAEAAAAQAAAAAAAAAAAAAAC0AQAA0QAAAAAAAAAAAAAAtAEAANEAAAAlAAAADAAAAAIAAAAnAAAAGAAAAAUAAAAAAAAA////AAAAAAAlAAAADAAAAAUAAABMAAAAZAAAAA4AAACZAAAAPwEAAK8AAAAOAAAAmQAAADIBAAAXAAAAIQDwAAAAAAAAAAAAAACAPwAAAAAAAAAAAACAPwAAAAAAAAAAAAAAAAAAAAAAAAAAAAAAAAAAAAAAAAAAJQAAAAwAAAAAAACAKAAAAAwAAAAFAAAAJQAAAAwAAAABAAAAGAAAAAwAAAAAAAAAEgAAAAwAAAABAAAAHgAAABgAAAAOAAAAmQAAAEABAACwAAAAJQAAAAwAAAABAAAAVAAAAKgAAAAPAAAAmQAAAKQAAACvAAAAAQAAAFVVj0GF9o5BDwAAAJkAAAAPAAAATAAAAAAAAAAAAAAAAAAAAP//////////bAAAAEEAVQBEAEkAVABPAFIAIABFAFgAVABFAFIATgBPANvpCwAAAAwAAAAMAAAABQAAAAkAAAANAAAACgAAAAUAAAAJAAAACgAAAAkAAAAJAAAACgAAAA0AAAANAAAASwAAAEAAAAAwAAAABQAAACAAAAABAAAAAQAAABAAAAAAAAAAAAAAALQBAADRAAAAAAAAAAAAAAC0AQAA0QAAACUAAAAMAAAAAgAAACcAAAAYAAAABQAAAAAAAAD///8AAAAAACUAAAAMAAAABQAAAEwAAABkAAAADgAAALYAAAClAQAAzAAAAA4AAAC2AAAAmAEAABcAAAAhAPAAAAAAAAAAAAAAAIA/AAAAAAAAAAAAAIA/AAAAAAAAAAAAAAAAAAAAAAAAAAAAAAAAAAAAAAAAAAAlAAAADAAAAAAAAIAoAAAADAAAAAUAAAAlAAAADAAAAAEAAAAYAAAADAAAAAAAAAASAAAADAAAAAEAAAAWAAAADAAAAAAAAABUAAAAVAEAAA8AAAC2AAAApAEAAMwAAAABAAAAVVWPQYX2jkEPAAAAtgAAACwAAABMAAAABAAAAA4AAAC2AAAApgEAAM0AAACkAAAARgBpAHIAbQBhAGQAbwAgAHAAbwByADoAIABBAFIATgBBAEwARABPACAASABFAFIATgBFAEcASQBMAEQATwAgAEEAQwBPAFMAVABBACAATABFAFkARQBTAAgAAAAEAAAABgAAAA8AAAAJAAAACgAAAAoAAAAFAAAACgAAAAoAAAAGAAAABAAAAAUAAAALAAAACgAAAA0AAAALAAAACAAAAAwAAAANAAAABQAAAAwAAAAJAAAACgAAAA0AAAAJAAAADAAAAAUAAAAIAAAADAAAAA0AAAAFAAAACwAAAAsAAAANAAAACQAAAAkAAAALAAAABQAAAAgAAAAJAAAACQAAAAkAAAAJAAAAFgAAAAwAAAAAAAAAJQAAAAwAAAACAAAADgAAABQAAAAAAAAAEAAAABQAAAA=</Object>
</Signature>
</file>

<file path=_xmlsignatures/sig1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7RrjnMVhBDuYs+FoRdSjrtGwCRTOIUqyPCx5YK04zUs=</DigestValue>
    </Reference>
    <Reference Type="http://www.w3.org/2000/09/xmldsig#Object" URI="#idOfficeObject">
      <DigestMethod Algorithm="http://www.w3.org/2001/04/xmlenc#sha256"/>
      <DigestValue>vL4u/glxXAdFczt135bMoE0IfwxmOy2EBwgpSPpaSMI=</DigestValue>
    </Reference>
    <Reference Type="http://uri.etsi.org/01903#SignedProperties" URI="#idSignedProperties">
      <Transforms>
        <Transform Algorithm="http://www.w3.org/TR/2001/REC-xml-c14n-20010315"/>
      </Transforms>
      <DigestMethod Algorithm="http://www.w3.org/2001/04/xmlenc#sha256"/>
      <DigestValue>VjmgpIqG6/L+l7X50nALob5vhIjfnSP96DXVd7Plmzg=</DigestValue>
    </Reference>
    <Reference Type="http://www.w3.org/2000/09/xmldsig#Object" URI="#idValidSigLnImg">
      <DigestMethod Algorithm="http://www.w3.org/2001/04/xmlenc#sha256"/>
      <DigestValue>/4OMzt3apEzahHW7ywSdsPy3N0jmVKkqf2G19YuJN+U=</DigestValue>
    </Reference>
    <Reference Type="http://www.w3.org/2000/09/xmldsig#Object" URI="#idInvalidSigLnImg">
      <DigestMethod Algorithm="http://www.w3.org/2001/04/xmlenc#sha256"/>
      <DigestValue>V5q9BzdtBaT5PfUU7WZvhqToJNv+cAeBchgZpyVywA8=</DigestValue>
    </Reference>
  </SignedInfo>
  <SignatureValue>aCa7BZqKufy/hdlxnCKQcgv5vI467+2iyC5YoUlnGDn+jgm/U6c+DP6vH+cEcpmgSqclRsMtUcfF
T16tmflk/IaNLugHo23YiKYXzby7RZ5aq/mLHU6FPlcSTnQDFk7emuJWV746J06L4DdN78X9lnuE
SxFRT+ub+zpuZpPPGTpsHp8cwCuXYlmZVPcKXKy4u9LgSkRILja9ieBnlgQwHb5dYaHafJpo/EPC
egFLkjNaFaKyXs9oqvi25aIvZCPVzB4RI+8cjHJBiau2mcNF1qoBtRIn2oNQ1OOTZNlLb/q15VMu
B40R0v8t6F3I47qdhgNAgYcgNFN8ut6uJubwwA==</SignatureValue>
  <KeyInfo>
    <X509Data>
      <X509Certificate>MIIInDCCBoSgAwIBAgIQQR+kvrJeY+VmCyEDeKcntjANBgkqhkiG9w0BAQsFADCBgTEWMBQGA1UEBRMNUlVDODAwODAwOTktMDERMA8GA1UEAxMIVklUIFMuQS4xODA2BgNVBAsML1ByZXN0YWRvciBDdWFsaWZpY2FkbyBkZSBTZXJ2aWNpb3MgZGUgQ29uZmlhbnphMQ0wCwYDVQQKDARJQ1BQMQswCQYDVQQGEwJQWTAeFw0yNDA0MDEyMTAyNTlaFw0yNjA0MDEyMTAyNTlaMIHDMRswGQYDVQQqDBJBUk5BTERPIEhFUk5FR0lMRE8xFTATBgNVBAQMDEFDT1NUQSBMRVlFUzESMBAGA1UEBRMJQ0kxNTUyOTE0MSgwJgYDVQQDDB9BUk5BTERPIEhFUk5FR0lMRE8gQUNPU1RBIExFWUVTMQswCQYDVQQLDAJGMjE1MDMGA1UECgwsQ0VSVElGSUNBRE8gQ1VBTElGSUNBRE8gREUgRklSTUEgRUxFQ1RST05JQ0ExCzAJBgNVBAYTAlBZMIIBIjANBgkqhkiG9w0BAQEFAAOCAQ8AMIIBCgKCAQEA65B57I7Zj+L1hM9uLdoxLq8IGZOjW3/1TIINxiZGJEe4dXuXOAkmG48AabYWNrfRoQ2TG8K1vQ9sIg1OmAqSxIzwvjdcr5dJ3b1vnRSjR/J7v/GdFWrIxuchxFKxb+xqXRSjZRdxX//H3Mmr8PjZ+XAsN5WqTQrzZQwmxQBpEW63/J8ic4OWwW+R/QKMLRIboqBzpbi1/z3VkaS75riy9Fbt4chQ6nYYIIUmWeaUNIHlvU8I7XY78r6aXPYyIoje6wLOoGipWk3wx82rmpyzkzUTxeVztyd9n3KqnuwGDLSQpbYOeg2S8xv9LEQ3p0btNMWMbqCPmNQBiqeV+Bsw6wIDAQABo4IDyjCCA8YwDAYDVR0TAQH/BAIwADAOBgNVHQ8BAf8EBAMCBeAwLAYDVR0lAQH/BCIwIAYIKwYBBQUHAwQGCCsGAQUFBwMCBgorBgEEAYI3FAICMB0GA1UdDgQWBBSaFasvbkBtwUCS2bmoquYVIRB/wz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TBgNVHREETDBKgRxBUk5BTERPLkFDT1NUQUBDT0FMUEE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BhpcOndzdGH3mvir4EKJOYo8lMdZ++xVqO771OtiqG393WSFGsFH2rHVyFQSyTBYXodjPHQRXqGpEl5N++Hwe20whezlBP4g+z1A94r5Rpb2mt2eN9YFUhkXb5SPVxLjTG68/0eKCnkvtdnJ1gz7RCIs0udlPJdgTe+Jhm121EiVuZ8cw4JUyE2Z844zTPffw/Zwjaer0ZOuQdmUnfqTnetmz2hC4eKBvK9O2AaR/CH1Tfa8QyHwrIgWCZgESmGVo2O2lNcVcMweO+XFbQyZ2q60Ny81xwd+WYIqYCt30sc7bZ5uTJEKJeXHuJ4GFhw4dkhUQmT3inOFJ+089yEK0wx9nvhRLZDlpZcXKMtZWYku1Tc1UAKzo8gRLHTYjlw8Ovq0nUdmkACU9/XdaEDHT0WOh7QaK3XXwNABaSqXD/EI9aVLUD0OASc74wcxJRCRE8E9qAvlG/bmSCVvRY6l605pKkaSvcgBWInNIuN16Wq/RAGPbcrgB4ZplFhNXf5TBNhtW3YkF9/Z2fTHdhiWBeKwkGM/36DS+gZQR2/FCcmdyJncNm/HsK9KcUoAfFNyPP8IS2K/Uuot/GSGROJt5dmbXhdm28aLg/EigsZHnQ3+RuZytXwno9iXK/3Y6z+gKE0XttMxjTZQ3R83a970n9g0BsAU4X6PlR0Bg9rGcg6</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kQWoIKwzKWTvAz5sa/RQOAq9+E8K2lG4zJEPE5lqHdg=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04WYIvNSXsG7g7/ViYzSbELJEswATmX/Rm7qu57Srrk=</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yljvDcZbJaKTkalOGouz4xgxPMHUwsCTTc1c5F/8BXE=</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KJLxHcorHeaiUolcxFvfIoDO7MVuQ0jr3gAwZx2d0SQ=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Yd1Sr1SIaXfZICr0wH84YuNK+U0dD+JWVh2CYwy4FAE=</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NTvHS4ipQABLP4cuhOOFHOPka9PhicKDdQ3Oziyh9R8=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0fTaYyy4GskkBMmw330GJ/tEfYk1ki16PDj/WXzlMRg=</DigestValue>
      </Reference>
      <Reference URI="/xl/drawings/vmlDrawing2.vml?ContentType=application/vnd.openxmlformats-officedocument.vmlDrawing">
        <DigestMethod Algorithm="http://www.w3.org/2001/04/xmlenc#sha256"/>
        <DigestValue>9MEtGnMjT/0qMA5xmk0CWW5wkYGen1VdEgVVhXSFg14=</DigestValue>
      </Reference>
      <Reference URI="/xl/drawings/vmlDrawing3.vml?ContentType=application/vnd.openxmlformats-officedocument.vmlDrawing">
        <DigestMethod Algorithm="http://www.w3.org/2001/04/xmlenc#sha256"/>
        <DigestValue>Oiu2NM4BJ92kHE3XM3kHgxQ0iHazAJQNdYCYEbQklkw=</DigestValue>
      </Reference>
      <Reference URI="/xl/drawings/vmlDrawing4.vml?ContentType=application/vnd.openxmlformats-officedocument.vmlDrawing">
        <DigestMethod Algorithm="http://www.w3.org/2001/04/xmlenc#sha256"/>
        <DigestValue>d5H2Drf+dA1i5OrZffA0pRwTwY880N2K26N0sMrEPlA=</DigestValue>
      </Reference>
      <Reference URI="/xl/drawings/vmlDrawing5.vml?ContentType=application/vnd.openxmlformats-officedocument.vmlDrawing">
        <DigestMethod Algorithm="http://www.w3.org/2001/04/xmlenc#sha256"/>
        <DigestValue>e4Ua36zP1XBAPR1lOcT9EK+fkgaQphdY2cRlVcOCXq4=</DigestValue>
      </Reference>
      <Reference URI="/xl/drawings/vmlDrawing6.vml?ContentType=application/vnd.openxmlformats-officedocument.vmlDrawing">
        <DigestMethod Algorithm="http://www.w3.org/2001/04/xmlenc#sha256"/>
        <DigestValue>weK0nno1HTRngKokdZDpuuP/YQ9yjeVqRCL7VAN8Pho=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H2jsgiDynawndJVdB5c3/GfklDceUdjk1hMtDNTD4+Y=</DigestValue>
      </Reference>
      <Reference URI="/xl/externalLinks/externalLink1.xml?ContentType=application/vnd.openxmlformats-officedocument.spreadsheetml.externalLink+xml">
        <DigestMethod Algorithm="http://www.w3.org/2001/04/xmlenc#sha256"/>
        <DigestValue>ZWd7In1SjXw1yQzGkU+aW3nMtpAW7BnW6l/htxJ4brE=</DigestValue>
      </Reference>
      <Reference URI="/xl/media/image1.emf?ContentType=image/x-emf">
        <DigestMethod Algorithm="http://www.w3.org/2001/04/xmlenc#sha256"/>
        <DigestValue>zYFCDzzhyDDEr8JUx7t8ZbXp03EKn6lexblXp5Gn4xs=</DigestValue>
      </Reference>
      <Reference URI="/xl/media/image10.emf?ContentType=image/x-emf">
        <DigestMethod Algorithm="http://www.w3.org/2001/04/xmlenc#sha256"/>
        <DigestValue>mBkH5qE3oM43adWNm1HDNWaFA/RFjqp8r7zHlJ9q2rU=</DigestValue>
      </Reference>
      <Reference URI="/xl/media/image11.emf?ContentType=image/x-emf">
        <DigestMethod Algorithm="http://www.w3.org/2001/04/xmlenc#sha256"/>
        <DigestValue>finZsBevH2YJjioa28c04YSVPCt0AeYRqrpKfuXo2oQ=</DigestValue>
      </Reference>
      <Reference URI="/xl/media/image12.emf?ContentType=image/x-emf">
        <DigestMethod Algorithm="http://www.w3.org/2001/04/xmlenc#sha256"/>
        <DigestValue>g6SSZ5UVC1RCwsFGCtj1VcCewypadJL+cuWn0Y2ON6I=</DigestValue>
      </Reference>
      <Reference URI="/xl/media/image13.emf?ContentType=image/x-emf">
        <DigestMethod Algorithm="http://www.w3.org/2001/04/xmlenc#sha256"/>
        <DigestValue>Jbm0dKA6odAW0LeL2ILqJJ+sKaur0F4ITPk9lWUqh7o=</DigestValue>
      </Reference>
      <Reference URI="/xl/media/image14.emf?ContentType=image/x-emf">
        <DigestMethod Algorithm="http://www.w3.org/2001/04/xmlenc#sha256"/>
        <DigestValue>z+B/vqUdHm41805P52GahidXq0f6/V7uKAhRfE+Bo9s=</DigestValue>
      </Reference>
      <Reference URI="/xl/media/image15.emf?ContentType=image/x-emf">
        <DigestMethod Algorithm="http://www.w3.org/2001/04/xmlenc#sha256"/>
        <DigestValue>QEKE+U72icoS2cxex5QzyhCDZoOcBA0CJoOQLgHvNcA=</DigestValue>
      </Reference>
      <Reference URI="/xl/media/image16.emf?ContentType=image/x-emf">
        <DigestMethod Algorithm="http://www.w3.org/2001/04/xmlenc#sha256"/>
        <DigestValue>xJokY1U7oVolaCK1gmdsKgnlsrheO8UHKDTG/BHpF88=</DigestValue>
      </Reference>
      <Reference URI="/xl/media/image2.emf?ContentType=image/x-emf">
        <DigestMethod Algorithm="http://www.w3.org/2001/04/xmlenc#sha256"/>
        <DigestValue>XLFne+i77Ya9IgW2anc6RhntYqosrdM04jmpuqTpKTY=</DigestValue>
      </Reference>
      <Reference URI="/xl/media/image3.emf?ContentType=image/x-emf">
        <DigestMethod Algorithm="http://www.w3.org/2001/04/xmlenc#sha256"/>
        <DigestValue>U6+PvD3ksLtmkxee7cx1TLqpb/GzXIyYZiYKfHQa65g=</DigestValue>
      </Reference>
      <Reference URI="/xl/media/image4.emf?ContentType=image/x-emf">
        <DigestMethod Algorithm="http://www.w3.org/2001/04/xmlenc#sha256"/>
        <DigestValue>m6Z0LMqPZ2+MAKvFOon7I6uutd2I3d+VaBVdYupeJDU=</DigestValue>
      </Reference>
      <Reference URI="/xl/media/image5.emf?ContentType=image/x-emf">
        <DigestMethod Algorithm="http://www.w3.org/2001/04/xmlenc#sha256"/>
        <DigestValue>68XwdD4FTgPL56gFHZxOZzSh/fKDbLdgixM8w5t/HJM=</DigestValue>
      </Reference>
      <Reference URI="/xl/media/image6.emf?ContentType=image/x-emf">
        <DigestMethod Algorithm="http://www.w3.org/2001/04/xmlenc#sha256"/>
        <DigestValue>CE5eHeXx5figHP4E+pnLnUM0HT31/hKDBCDnoUHl7pw=</DigestValue>
      </Reference>
      <Reference URI="/xl/media/image7.emf?ContentType=image/x-emf">
        <DigestMethod Algorithm="http://www.w3.org/2001/04/xmlenc#sha256"/>
        <DigestValue>mPJPZ6MecoOtgdWS700wDfaYLrZPuaQEi+yJGMPljIk=</DigestValue>
      </Reference>
      <Reference URI="/xl/media/image8.emf?ContentType=image/x-emf">
        <DigestMethod Algorithm="http://www.w3.org/2001/04/xmlenc#sha256"/>
        <DigestValue>DS77KxQeqITdACQwijEeQzOFByVED2+JesmUpoqTips=</DigestValue>
      </Reference>
      <Reference URI="/xl/media/image9.emf?ContentType=image/x-emf">
        <DigestMethod Algorithm="http://www.w3.org/2001/04/xmlenc#sha256"/>
        <DigestValue>KuT5cGJfZ1Me6VFQOtS/jlhv6feaiX6ZVGyMtauu1UU=</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tv0mghujyKdZOGT08dDSd6mHkYkNNz+uQFo0+3O77jA=</DigestValue>
      </Reference>
      <Reference URI="/xl/styles.xml?ContentType=application/vnd.openxmlformats-officedocument.spreadsheetml.styles+xml">
        <DigestMethod Algorithm="http://www.w3.org/2001/04/xmlenc#sha256"/>
        <DigestValue>fA8bSDSQ+U179Wz5GPdvokcl4FPwtQUs+r1hZaax3Xk=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JFJq5wIlCIkx+VqU9GMlLA45kew1CTNjf2r9Ce+OCPU=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9c1BZNxXDoQCudJiHV/J41iET19S9K8xqxn8toRfwOk=</DigestValue>
      </Reference>
      <Reference URI="/xl/worksheets/sheet2.xml?ContentType=application/vnd.openxmlformats-officedocument.spreadsheetml.worksheet+xml">
        <DigestMethod Algorithm="http://www.w3.org/2001/04/xmlenc#sha256"/>
        <DigestValue>ydG6KzlxvhJJsjfRowvH984ubIVl4mBDx2ndOzBcYHQ=</DigestValue>
      </Reference>
      <Reference URI="/xl/worksheets/sheet3.xml?ContentType=application/vnd.openxmlformats-officedocument.spreadsheetml.worksheet+xml">
        <DigestMethod Algorithm="http://www.w3.org/2001/04/xmlenc#sha256"/>
        <DigestValue>uAT9nbqJHPrYyVOBmU6Bn0flTzSEIlwnuv19tbHFimc=</DigestValue>
      </Reference>
      <Reference URI="/xl/worksheets/sheet4.xml?ContentType=application/vnd.openxmlformats-officedocument.spreadsheetml.worksheet+xml">
        <DigestMethod Algorithm="http://www.w3.org/2001/04/xmlenc#sha256"/>
        <DigestValue>W7wFAOuTOaFuZ+wdwHoXL/lnKyklFpOFX5nAG0aSqkA=</DigestValue>
      </Reference>
      <Reference URI="/xl/worksheets/sheet5.xml?ContentType=application/vnd.openxmlformats-officedocument.spreadsheetml.worksheet+xml">
        <DigestMethod Algorithm="http://www.w3.org/2001/04/xmlenc#sha256"/>
        <DigestValue>22Yr9XKza8mpOl2KUUaAS5xU+LuTvXDKkRPupA0zOHE=</DigestValue>
      </Reference>
      <Reference URI="/xl/worksheets/sheet6.xml?ContentType=application/vnd.openxmlformats-officedocument.spreadsheetml.worksheet+xml">
        <DigestMethod Algorithm="http://www.w3.org/2001/04/xmlenc#sha256"/>
        <DigestValue>K92okni847dHuAaZZvJbeI+czIdNE1sMECeq7ij/eTU=</DigestValue>
      </Reference>
    </Manifest>
    <SignatureProperties>
      <SignatureProperty Id="idSignatureTime" Target="#idPackageSignature">
        <mdssi:SignatureTime xmlns:mdssi="http://schemas.openxmlformats.org/package/2006/digital-signature">
          <mdssi:Format>YYYY-MM-DDThh:mm:ssTZD</mdssi:Format>
          <mdssi:Value>2024-04-16T16:22:26Z</mdssi:Value>
        </mdssi:SignatureTime>
      </SignatureProperty>
    </SignatureProperties>
  </Object>
  <Object Id="idOfficeObject">
    <SignatureProperties>
      <SignatureProperty Id="idOfficeV1Details" Target="#idPackageSignature">
        <SignatureInfoV1 xmlns="http://schemas.microsoft.com/office/2006/digsig">
          <SetupID>{6A678280-6934-4B73-8EA7-ABB1C432B0DB}</SetupID>
          <SignatureText>Arnaldo H. Acosta Leyes</SignatureText>
          <SignatureImage/>
          <SignatureComments/>
          <WindowsVersion>10.0</WindowsVersion>
          <OfficeVersion>16.0.17425/26</OfficeVersion>
          <ApplicationVersion>16.0.17425</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2024-04-16T16:22:26Z</xd:SigningTime>
          <xd:SigningCertificate>
            <xd:Cert>
              <xd:CertDigest>
                <DigestMethod Algorithm="http://www.w3.org/2001/04/xmlenc#sha256"/>
                <DigestValue>j3QRsIc38kv1LPcRc+cLOoDdrsDBuAtFIlLk5iLj4z4=</DigestValue>
              </xd:CertDigest>
              <xd:IssuerSerial>
                <X509IssuerName>C=PY, O=ICPP, OU=Prestador Cualificado de Servicios de Confianza, CN=VIT S.A., SERIALNUMBER=RUC80080099-0</X509IssuerName>
                <X509SerialNumber>86564122352362430500587975892191881142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LMBAADQAAAAAAAAAAAAAACEHgAAlw4AACBFTUYAAAEANBwAAKoAAAAGAAAAAAAAAAAAAAAAAAAAgAcAADgEAABYAQAAwQAAAAAAAAAAAAAAAAAAAMA/BQDo8QIACgAAABAAAAAAAAAAAAAAAEsAAAAQAAAAAAAAAAUAAAAeAAAAGAAAAAAAAAAAAAAAtAEAANEAAAAnAAAAGAAAAAEAAAAAAAAAAAAAAAAAAAAlAAAADAAAAAEAAABMAAAAZAAAAAAAAAAAAAAAswEAANAAAAAAAAAAAAAAALQBAADRAAAAIQDwAAAAAAAAAAAAAACAPwAAAAAAAAAAAACAPwAAAAAAAAAAAAAAAAAAAAAAAAAAAAAAAAAAAAAAAAAAJQAAAAwAAAAAAACAKAAAAAwAAAABAAAAJwAAABgAAAABAAAAAAAAAP///wAAAAAAJQAAAAwAAAABAAAATAAAAGQAAAAAAAAAAAAAAD8BAADQAAAAAAAAAAAAAABAAQAA0QAAACEA8AAAAAAAAAAAAAAAgD8AAAAAAAAAAAAAgD8AAAAAAAAAAAAAAAAAAAAAAAAAAAAAAAAAAAAAAAAAACUAAAAMAAAAAAAAgCgAAAAMAAAAAQAAACcAAAAYAAAAAQAAAAAAAADw8PAAAAAAACUAAAAMAAAAAQAAAEwAAABkAAAAAAAAAAAAAACzAQAA0AAAAAAAAAAAAAAAtAEAANEAAAAhAPAAAAAAAAAAAAAAAIA/AAAAAAAAAAAAAIA/AAAAAAAAAAAAAAAAAAAAAAAAAAAAAAAAAAAAAAAAAAAlAAAADAAAAAAAAIAoAAAADAAAAAEAAAAnAAAAGAAAAAEAAAAAAAAA8PDwAAAAAAAlAAAADAAAAAEAAABMAAAAZAAAAAAAAAAAAAAAswEAANAAAAAAAAAAAAAAALQBAADRAAAAIQDwAAAAAAAAAAAAAACAPwAAAAAAAAAAAACAPwAAAAAAAAAAAAAAAAAAAAAAAAAAAAAAAAAAAAAAAAAAJQAAAAwAAAAAAACAKAAAAAwAAAABAAAAJwAAABgAAAABAAAAAAAAAPDw8AAAAAAAJQAAAAwAAAABAAAATAAAAGQAAAAAAAAAAAAAALMBAADQAAAAAAAAAAAAAAC0AQAA0QAAACEA8AAAAAAAAAAAAAAAgD8AAAAAAAAAAAAAgD8AAAAAAAAAAAAAAAAAAAAAAAAAAAAAAAAAAAAAAAAAACUAAAAMAAAAAAAAgCgAAAAMAAAAAQAAACcAAAAYAAAAAQAAAAAAAADw8PAAAAAAACUAAAAMAAAAAQAAAEwAAABkAAAAAAAAAAAAAACzAQAA0AAAAAAAAAAAAAAAtAEAANEAAAAhAPAAAAAAAAAAAAAAAIA/AAAAAAAAAAAAAIA/AAAAAAAAAAAAAAAAAAAAAAAAAAAAAAAAAAAAAAAAAAAlAAAADAAAAAAAAIAoAAAADAAAAAEAAAAnAAAAGAAAAAEAAAAAAAAA////AAAAAAAlAAAADAAAAAEAAABMAAAAZAAAAAAAAAAAAAAAswEAANAAAAAAAAAAAAAAALQBAADRAAAAIQDwAAAAAAAAAAAAAACAPwAAAAAAAAAAAACAPwAAAAAAAAAAAAAAAAAAAAAAAAAAAAAAAAAAAAAAAAAAJQAAAAwAAAAAAACAKAAAAAwAAAABAAAAJwAAABgAAAABAAAAAAAAAP///wAAAAAAJQAAAAwAAAABAAAATAAAAGQAAAAAAAAAAAAAALMBAADQAAAAAAAAAAAAAAC0AQAA0QAAACEA8AAAAAAAAAAAAAAAgD8AAAAAAAAAAAAAgD8AAAAAAAAAAAAAAAAAAAAAAAAAAAAAAAAAAAAAAAAAACUAAAAMAAAAAAAAgCgAAAAMAAAAAQAAACcAAAAYAAAAAQAAAAAAAAD///8AAAAAACUAAAAMAAAAAQAAAEwAAABkAAAAAAAAAAQAAAA/AQAAHQAAAAAAAAAEAAAAQAEAABoAAAAhAPAAAAAAAAAAAAAAAIA/AAAAAAAAAAAAAIA/AAAAAAAAAAAAAAAAAAAAAAAAAAAAAAAAAAAAAAAAAAAlAAAADAAAAAAAAIAoAAAADAAAAAEAAAAnAAAAGAAAAAEAAAAAAAAA////AAAAAAAlAAAADAAAAAEAAABMAAAAZAAAAOMAAAAFAAAAMQEAABsAAADjAAAABQAAAE8AAAAXAAAAIQDwAAAAAAAAAAAAAACAPwAAAAAAAAAAAACAPwAAAAAAAAAAAAAAAAAAAAAAAAAAAAAAAAAAAAAAAAAAJQAAAAwAAAAAAACAKAAAAAwAAAABAAAAUgAAAHABAAABAAAA7////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MAAAAFAAAAMgEAABwAAAAlAAAADAAAAAEAAABUAAAAhAAAAOQAAAAFAAAAMAEAABsAAAABAAAAVVWPQYX2jkHkAAAABQAAAAkAAABMAAAAAAAAAAAAAAAAAAAA//////////9gAAAAMQA2AC8ANAAvADIAMAAyADQAAAAJAAAACQAAAAcAAAAJAAAABwAAAAkAAAAJAAAACQAAAAkAAABLAAAAQAAAADAAAAAFAAAAIAAAAAEAAAABAAAAEAAAAAAAAAAAAAAAtAEAANEAAAAAAAAAAAAAALQBAADR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JAAAAAAAAABQAAAAIQDwAAAAAAAAAAAAAACAPwAAAAAAAAAAAACAPwAAAAAAAAAAAAAAAAAAAAAAAAAAAAAAAAAAAAAAAAAAJQAAAAwAAAAAAACAKAAAAAwAAAADAAAAJwAAABgAAAADAAAAAAAAAAAAAAAAAAAAJQAAAAwAAAADAAAATAAAAGQAAAAAAAAAAAAAAP//////////AAAAACQAAABAAQAAAAAAACEA8AAAAAAAAAAAAAAAgD8AAAAAAAAAAAAAgD8AAAAAAAAAAAAAAAAAAAAAAAAAAAAAAAAAAAAAAAAAACUAAAAMAAAAAAAAgCgAAAAMAAAAAwAAACcAAAAYAAAAAwAAAAAAAAAAAAAAAAAAACUAAAAMAAAAAwAAAEwAAABkAAAAAAAAAAAAAAD//////////0ABAAAkAAAAAAAAAFAAAAAhAPAAAAAAAAAAAAAAAIA/AAAAAAAAAAAAAIA/AAAAAAAAAAAAAAAAAAAAAAAAAAAAAAAAAAAAAAAAAAAlAAAADAAAAAAAAIAoAAAADAAAAAMAAAAnAAAAGAAAAAMAAAAAAAAAAAAAAAAAAAAlAAAADAAAAAMAAABMAAAAZAAAAAAAAAB0AAAAPwEAAHUAAAAAAAAAdAAAAEABAAACAAAAIQDwAAAAAAAAAAAAAACAPwAAAAAAAAAAAACAPwAAAAAAAAAAAAAAAAAAAAAAAAAAAAAAAAAAAAAAAAAAJQAAAAwAAAAAAACAKAAAAAwAAAADAAAAJwAAABgAAAADAAAAAAAAAP///wAAAAAAJQAAAAwAAAADAAAATAAAAGQAAAAAAAAAJAAAAD8BAABzAAAAAAAAACQAAABAAQAAUAAAACEA8AAAAAAAAAAAAAAAgD8AAAAAAAAAAAAAgD8AAAAAAAAAAAAAAAAAAAAAAAAAAAAAAAAAAAAAAAAAACUAAAAMAAAAAAAAgCgAAAAMAAAAAwAAACcAAAAYAAAAAwAAAAAAAAD///8AAAAAACUAAAAMAAAAAwAAAEwAAABkAAAACwAAAEUAAAAnAAAAcwAAAAsAAABFAAAAHQAAAC8AAAAhAPAAAAAAAAAAAAAAAIA/AAAAAAAAAAAAAIA/AAAAAAAAAAAAAAAAAAAAAAAAAAAAAAAAAAAAAAAAAAAlAAAADAAAAAAAAIAoAAAADAAAAAMAAABSAAAAcAEAAAMAAADW////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EUAAAAmAAAAcwAAAAEAAABVVY9BhfaOQQwAAAB0AAAAAQAAAEwAAAAEAAAACwAAAEUAAAAoAAAAdAAAAFAAAABYAAAAGwAAABYAAAAMAAAAAAAAACUAAAAMAAAAAgAAACcAAAAYAAAABAAAAAAAAAD///8AAAAAACUAAAAMAAAABAAAAEwAAABkAAAANgAAACgAAAA0AQAAcwAAADYAAAAoAAAA/wAAAEwAAAAhAPAAAAAAAAAAAAAAAIA/AAAAAAAAAAAAAIA/AAAAAAAAAAAAAAAAAAAAAAAAAAAAAAAAAAAAAAAAAAAlAAAADAAAAAAAAIAoAAAADAAAAAQAAAAnAAAAGAAAAAQAAAAAAAAA////AAAAAAAlAAAADAAAAAQAAABMAAAAZAAAADYAAAAoAAAANAEAAG8AAAA2AAAAKAAAAP8AAABIAAAAIQDwAAAAAAAAAAAAAACAPwAAAAAAAAAAAACAPwAAAAAAAAAAAAAAAAAAAAAAAAAAAAAAAAAAAAAAAAAAJQAAAAwAAAAAAACAKAAAAAwAAAAEAAAAJwAAABgAAAAEAAAAAAAAAP///wAAAAAAJQAAAAwAAAAEAAAATAAAAGQAAAA2AAAATAAAACkBAABvAAAANgAAAEwAAAD0AAAAJAAAACEA8AAAAAAAAAAAAAAAgD8AAAAAAAAAAAAAgD8AAAAAAAAAAAAAAAAAAAAAAAAAAAAAAAAAAAAAAAAAACUAAAAMAAAAAAAAgCgAAAAMAAAABAAAAFIAAABwAQAABAAAAOb///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2AAAATAAAACoBAABwAAAAJQAAAAwAAAAEAAAAVAAAANAAAAA3AAAATAAAACgBAABvAAAAAQAAAFVVj0GF9o5BNwAAAEwAAAAWAAAATAAAAAAAAAAAAAAAAAAAAP//////////eAAAAEEAcgBuAGEAbABkAG8AIABIAC4AIABBAGMAbwBzAHQAYQAgAEwALgAuAC4AEQAAAAkAAAAPAAAADQAAAAYAAAAPAAAADwAAAAcAAAASAAAABgAAAAcAAAARAAAADAAAAA8AAAALAAAACQAAAA0AAAAHAAAADAAAAAYAAAAGAAAABgAAAEsAAABAAAAAMAAAAAUAAAAgAAAAAQAAAAEAAAAQAAAAAAAAAAAAAAC0AQAA0QAAAAAAAAAAAAAAtAEAANEAAAAlAAAADAAAAAIAAAAnAAAAGAAAAAUAAAAAAAAA////AAAAAAAlAAAADAAAAAUAAABMAAAAZAAAAAAAAAB8AAAAswEAAMwAAAAAAAAAfAAAALQBAABRAAAAIQDwAAAAAAAAAAAAAACAPwAAAAAAAAAAAACAPwAAAAAAAAAAAAAAAAAAAAAAAAAAAAAAAAAAAAAAAAAAJQAAAAwAAAAAAACAKAAAAAwAAAAFAAAAJwAAABgAAAAFAAAAAAAAAP///wAAAAAAJQAAAAwAAAAFAAAATAAAAGQAAAAOAAAAfAAAAD8BAACSAAAADgAAAHwAAAAyAQAAFwAAACEA8AAAAAAAAAAAAAAAgD8AAAAAAAAAAAAAgD8AAAAAAAAAAAAAAAAAAAAAAAAAAAAAAAAAAAAAAAAAACUAAAAMAAAAAAAAgCgAAAAMAAAABQAAACUAAAAMAAAAAQAAABgAAAAMAAAAAAAAABIAAAAMAAAAAQAAAB4AAAAYAAAADgAAAHwAAABAAQAAkwAAACUAAAAMAAAAAQAAAFQAAADYAAAADwAAAHwAAADnAAAAkgAAAAEAAABVVY9BhfaOQQ8AAAB8AAAAFwAAAEwAAAAAAAAAAAAAAAAAAAD//////////3wAAABBAFIATgBBAEwARABPACAASAAuACAAQQBDAE8AUwBUAEEAIABMAEUAWQBFAFMAAAALAAAACgAAAA0AAAALAAAACAAAAAwAAAANAAAABQAAAAwAAAAEAAAABQAAAAsAAAALAAAADQAAAAkAAAAJAAAACwAAAAUAAAAIAAAACQAAAAkAAAAJAAAACQAAAEsAAABAAAAAMAAAAAUAAAAgAAAAAQAAAAEAAAAQAAAAAAAAAAAAAAC0AQAA0QAAAAAAAAAAAAAAtAEAANEAAAAlAAAADAAAAAIAAAAnAAAAGAAAAAUAAAAAAAAA////AAAAAAAlAAAADAAAAAUAAABMAAAAZAAAAA4AAACZAAAAPwEAAK8AAAAOAAAAmQAAADIBAAAXAAAAIQDwAAAAAAAAAAAAAACAPwAAAAAAAAAAAACAPwAAAAAAAAAAAAAAAAAAAAAAAAAAAAAAAAAAAAAAAAAAJQAAAAwAAAAAAACAKAAAAAwAAAAFAAAAJQAAAAwAAAABAAAAGAAAAAwAAAAAAAAAEgAAAAwAAAABAAAAHgAAABgAAAAOAAAAmQAAAEABAACwAAAAJQAAAAwAAAABAAAAVAAAAKgAAAAPAAAAmQAAAKQAAACvAAAAAQAAAFVVj0GF9o5BDwAAAJkAAAAPAAAATAAAAAAAAAAAAAAAAAAAAP//////////bAAAAEEAVQBEAEkAVABPAFIAIABFAFgAVABFAFIATgBPAAAACwAAAAwAAAAMAAAABQAAAAkAAAANAAAACgAAAAUAAAAJAAAACgAAAAkAAAAJAAAACgAAAA0AAAANAAAASwAAAEAAAAAwAAAABQAAACAAAAABAAAAAQAAABAAAAAAAAAAAAAAALQBAADRAAAAAAAAAAAAAAC0AQAA0QAAACUAAAAMAAAAAgAAACcAAAAYAAAABQAAAAAAAAD///8AAAAAACUAAAAMAAAABQAAAEwAAABkAAAADgAAALYAAAClAQAAzAAAAA4AAAC2AAAAmAEAABcAAAAhAPAAAAAAAAAAAAAAAIA/AAAAAAAAAAAAAIA/AAAAAAAAAAAAAAAAAAAAAAAAAAAAAAAAAAAAAAAAAAAlAAAADAAAAAAAAIAoAAAADAAAAAUAAAAlAAAADAAAAAEAAAAYAAAADAAAAAAAAAASAAAADAAAAAEAAAAWAAAADAAAAAAAAABUAAAAVAEAAA8AAAC2AAAApAEAAMwAAAABAAAAVVWPQYX2jkEPAAAAtgAAACwAAABMAAAABAAAAA4AAAC2AAAApgEAAM0AAACkAAAARgBpAHIAbQBhAGQAbwAgAHAAbwByADoAIABBAFIATgBBAEwARABPACAASABFAFIATgBFAEcASQBMAEQATwAgAEEAQwBPAFMAVABBACAATABFAFkARQBTAAgAAAAEAAAABgAAAA8AAAAJAAAACgAAAAoAAAAFAAAACgAAAAoAAAAGAAAABAAAAAUAAAALAAAACgAAAA0AAAALAAAACAAAAAwAAAANAAAABQAAAAwAAAAJAAAACgAAAA0AAAAJAAAADAAAAAUAAAAIAAAADAAAAA0AAAAFAAAACwAAAAsAAAANAAAACQAAAAkAAAALAAAABQAAAAgAAAAJAAAACQAAAAkAAAAJAAAAFgAAAAwAAAAAAAAAJQAAAAwAAAACAAAADgAAABQAAAAAAAAAEAAAABQAAAA=</Object>
  <Object Id="idInvalidSigLnImg">AQAAAGwAAAAAAAAAAAAAALMBAADQAAAAAAAAAAAAAACEHgAAlw4AACBFTUYAAAEALCQAALAAAAAGAAAAAAAAAAAAAAAAAAAAgAcAADgEAABYAQAAwQAAAAAAAAAAAAAAAAAAAMA/BQDo8QIACgAAABAAAAAAAAAAAAAAAEsAAAAQAAAAAAAAAAUAAAAeAAAAGAAAAAAAAAAAAAAAtAEAANEAAAAnAAAAGAAAAAEAAAAAAAAAAAAAAAAAAAAlAAAADAAAAAEAAABMAAAAZAAAAAAAAAAAAAAAswEAANAAAAAAAAAAAAAAALQBAADRAAAAIQDwAAAAAAAAAAAAAACAPwAAAAAAAAAAAACAPwAAAAAAAAAAAAAAAAAAAAAAAAAAAAAAAAAAAAAAAAAAJQAAAAwAAAAAAACAKAAAAAwAAAABAAAAJwAAABgAAAABAAAAAAAAAP///wAAAAAAJQAAAAwAAAABAAAATAAAAGQAAAAAAAAAAAAAAD8BAADQAAAAAAAAAAAAAABAAQAA0QAAACEA8AAAAAAAAAAAAAAAgD8AAAAAAAAAAAAAgD8AAAAAAAAAAAAAAAAAAAAAAAAAAAAAAAAAAAAAAAAAACUAAAAMAAAAAAAAgCgAAAAMAAAAAQAAACcAAAAYAAAAAQAAAAAAAADw8PAAAAAAACUAAAAMAAAAAQAAAEwAAABkAAAAAAAAAAAAAACzAQAA0AAAAAAAAAAAAAAAtAEAANEAAAAhAPAAAAAAAAAAAAAAAIA/AAAAAAAAAAAAAIA/AAAAAAAAAAAAAAAAAAAAAAAAAAAAAAAAAAAAAAAAAAAlAAAADAAAAAAAAIAoAAAADAAAAAEAAAAnAAAAGAAAAAEAAAAAAAAA8PDwAAAAAAAlAAAADAAAAAEAAABMAAAAZAAAAAAAAAAAAAAAswEAANAAAAAAAAAAAAAAALQBAADRAAAAIQDwAAAAAAAAAAAAAACAPwAAAAAAAAAAAACAPwAAAAAAAAAAAAAAAAAAAAAAAAAAAAAAAAAAAAAAAAAAJQAAAAwAAAAAAACAKAAAAAwAAAABAAAAJwAAABgAAAABAAAAAAAAAPDw8AAAAAAAJQAAAAwAAAABAAAATAAAAGQAAAAAAAAAAAAAALMBAADQAAAAAAAAAAAAAAC0AQAA0QAAACEA8AAAAAAAAAAAAAAAgD8AAAAAAAAAAAAAgD8AAAAAAAAAAAAAAAAAAAAAAAAAAAAAAAAAAAAAAAAAACUAAAAMAAAAAAAAgCgAAAAMAAAAAQAAACcAAAAYAAAAAQAAAAAAAADw8PAAAAAAACUAAAAMAAAAAQAAAEwAAABkAAAAAAAAAAAAAACzAQAA0AAAAAAAAAAAAAAAtAEAANEAAAAhAPAAAAAAAAAAAAAAAIA/AAAAAAAAAAAAAIA/AAAAAAAAAAAAAAAAAAAAAAAAAAAAAAAAAAAAAAAAAAAlAAAADAAAAAAAAIAoAAAADAAAAAEAAAAnAAAAGAAAAAEAAAAAAAAA////AAAAAAAlAAAADAAAAAEAAABMAAAAZAAAAAAAAAAAAAAAswEAANAAAAAAAAAAAAAAALQBAADRAAAAIQDwAAAAAAAAAAAAAACAPwAAAAAAAAAAAACAPwAAAAAAAAAAAAAAAAAAAAAAAAAAAAAAAAAAAAAAAAAAJQAAAAwAAAAAAACAKAAAAAwAAAABAAAAJwAAABgAAAABAAAAAAAAAP///wAAAAAAJQAAAAwAAAABAAAATAAAAGQAAAAAAAAAAAAAALMBAADQAAAAAAAAAAAAAAC0AQAA0QAAACEA8AAAAAAAAAAAAAAAgD8AAAAAAAAAAAAAgD8AAAAAAAAAAAAAAAAAAAAAAAAAAAAAAAAAAAAAAAAAACUAAAAMAAAAAAAAgCgAAAAMAAAAAQAAACcAAAAYAAAAAQAAAAAAAAD///8AAAAAACUAAAAMAAAAAQAAAEwAAABkAAAAAAAAAAQAAAA/AQAAHQAAAAAAAAAEAAAAQAEAABoAAAAhAPAAAAAAAAAAAAAAAIA/AAAAAAAAAAAAAIA/AAAAAAAAAAAAAAAAAAAAAAAAAAAAAAAAAAAAAAAAAAAlAAAADAAAAAAAAIAoAAAADAAAAAEAAAAnAAAAGAAAAAEAAAAAAAAA////AAAAAAAlAAAADAAAAAEAAABMAAAAZAAAAA4AAAAEAAAAJwAAAB0AAAAOAAAABAAAABoAAAAaAAAAIQDwAAAAAAAAAAAAAACAPwAAAAAAAAAAAACAPwAAAAAAAAAAAAAAAAAAAAAAAAAAAAAAAAAAAAAAAAAAJQAAAAwAAAAAAACAKAAAAAwAAAABAAAAUAAAADQHAAAPAAAABAAAACYAAAAbAAAADwAAAAQAAAAAAAAAAAAAABgAAAAYAAAATAAAACgAAAB0AAAAwAYAAAAAAAAAAAAAGAAAACgAAAAYAAAAGAAAAAEAGAAAAAAAAAAAAAAAAAAAAAAAAAAAAAAAAAAAAAAAAAAAAAAAAAAAAAAAAAAAAAAAAAAAAAAAAAAAAAAAAAAIDiMPG0MAAAAAAAAAAAAAAAAAAAAAAAAAAAAAAAABAgUYKWcAAAAAAAAAAAAAAAAAAAAAAAAAAAAAAAAAAAAAAAAAAAACBAoxVNMyVdYaLXEAAAAAAAAAAAAAAAAAAAAAAAAAAQIgOIwXKGQAAAAAAAAAAAAAAAAAAAAAAAAAAAAAAAAAAAAAAAAAAAAAAAAiO5QyVdYyVdYRHksAAAAAAAAAAAAAAAAAAAAfNYUqSLUBAgUAAACCwupfhK1fhK1fhK1fhK1fhK1fhK1fhK1fhK1fhK1MaYoHCxosTL8yVdYwU9ALEy8iMD9KaIgGCAweNIIxVNMLFDIAAAAAAABfhK2XzO2x2fKRyey02vKUy+202vKaze602vKUy+202vJaeo4IDyUuT8YyVdYtTsQIDiMEBgoiOpIyVdYcMXsAAAAAAAAAAABfhK212/P4+/6n1PD///+u2PH///+93/T///+u2PH///+12/Ofn58JDiEqSbcyVdYuT8YoRa0yVdYlP54HCxEAAAAAAAAAAABfhK2Mx+yaze7///////////////////////////////////8AAAAAAAACBQwoRKsyVdYyVdYrSroDBg87UmsAAAAAAAAAAABfhK212/P4+/7////////////////////////////////t7e1paWkFBw8dMn0yVdYyVdYyVdYwU9ASIFAMERYAAAAAAAAAAABfhK2XzO2x2fL///+xfUqxfUqxfUqxfUqxfUqxfUq5t7QVFhcUI1guT8YyVdYyVdYuT8YMFjcaLXEwU9AeNIIBAwcAAAAAAABfhK212/P4+/7///////////////////////////82NjYjPJcyVdYyVdYyVdYqSbcHDB5jY2NaWloHDB4fNYUoRa0LFDIAAABfhK2XzO2x2fL///+xfUqxfUqxfUqxfUqxfUqxfUpLS0shOY8yVdYyVdYdMn0ICxKfn5////+02vJ5p8UhLj0FChkTIVMAAABfhK212/P4+/7////////////////////////////MzMwNDhUUIlUIDyVISEjY2Nj///////////+n1PBfhK0AAAAAAAAAAABfhK2XzO2x2fL////////W6/ibzu6bzu7c7vn////////h4eGZmZnDw8P///////////////+02vKRyexfhK0AAAAAAAAAAABfhK212/P4+/7////R6feCwuqCwuqCwuqGxOvc7vn///////////////////////////////////+n1PBfhK0AAAAAAAAAAABfhK2XzO2x2fL///+Yze6CwuqCwuqCwuqCwuqn1PD///////////////////////////////+02vKRyexfhK0AAAAAAAAAAABfhK212/P4+/7///+Yze6CwuqCwuqCwuqCwuqn1PD///////////////////////////////////+n1PBfhK0AAAAAAAAAAABfhK2XzO2x2fL////R6feCwuqCwuqCwuqGxOvc7vn///////////////////////////////+02vKRyexfhK0AAAAAAAAAAABfhK212/P4+/7////////W6/ibzu6bzu7N5/f///////////////////////////////////////+n1PBfhK0AAAAAAAAAAABfhK2Mx+yaze7///////////////////////////////////////////////////////////+bzu6JxutfhK0AAAAAAAAAAABfhK212/P4+/6n1PD///+u2PH///+93/T///+u2PH///+12/P///+12/P///+12/P///+f0O////+u2PFfhK0AAAAAAAAAAABfhK2XzO2x2fKRyey02vKUy+202vKaze602vKUy+202vKXzO202vKXzO202vKXzO202vKOyOy02vKUy+1fhK0AAAAAAAAAAACCwupfhK1fhK1fhK1fhK1fhK1fhK1fhK1fhK1fhK1fhK1fhK1fhK1fhK1fhK1fhK1fhK1fhK1fhK1fhK2CwuoAAAAAAAAAAAAAAAAAAAAAAAAAAAAAAAAAAAAAAAAAAAAAAAAAAAAAAAAAAAAAAAAAAAAAAAAAAAAAAAAAAAAAAAAAAAAAAAAAAAAAAAAAAAAAAAAAAAAAAAAAAAAAAAAAAAAAAAAAAAAAAAAAAAAAAAAAAAAAAAAAAAAAAAAAAAAAAAAAAAAAAAAAAAAAAAAAAAAAAAAnAAAAGAAAAAEAAAAAAAAA////AAAAAAAlAAAADAAAAAEAAABMAAAAZAAAADYAAAAFAAAAqwAAABsAAAA2AAAABQAAAHYAAAAXAAAAIQDwAAAAAAAAAAAAAACAPwAAAAAAAAAAAACAPwAAAAAAAAAAAAAAAAAAAAAAAAAAAAAAAAAAAAAAAAAAJQAAAAwAAAAAAACAKAAAAAwAAAABAAAAUgAAAHABAAABAAAA7////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YAAAAFAAAArAAAABwAAAAlAAAADAAAAAEAAABUAAAAqAAAADcAAAAFAAAAqgAAABsAAAABAAAAVVWPQYX2jkE3AAAABQAAAA8AAABMAAAAAAAAAAAAAAAAAAAA//////////9sAAAARgBpAHIAbQBhACAAbgBvACAAdgDhAGwAaQBkAGEAAAAIAAAABAAAAAYAAAAPAAAACQAAAAUAAAAKAAAACgAAAAUAAAAIAAAACQAAAAQAAAAEAAAACgAAAAkAAABLAAAAQAAAADAAAAAFAAAAIAAAAAEAAAABAAAAEAAAAAAAAAAAAAAAtAEAANEAAAAAAAAAAAAAALQBAADR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JAAAAAAAAABQAAAAIQDwAAAAAAAAAAAAAACAPwAAAAAAAAAAAACAPwAAAAAAAAAAAAAAAAAAAAAAAAAAAAAAAAAAAAAAAAAAJQAAAAwAAAAAAACAKAAAAAwAAAADAAAAJwAAABgAAAADAAAAAAAAAAAAAAAAAAAAJQAAAAwAAAADAAAATAAAAGQAAAAAAAAAAAAAAP//////////AAAAACQAAABAAQAAAAAAACEA8AAAAAAAAAAAAAAAgD8AAAAAAAAAAAAAgD8AAAAAAAAAAAAAAAAAAAAAAAAAAAAAAAAAAAAAAAAAACUAAAAMAAAAAAAAgCgAAAAMAAAAAwAAACcAAAAYAAAAAwAAAAAAAAAAAAAAAAAAACUAAAAMAAAAAwAAAEwAAABkAAAAAAAAAAAAAAD//////////0ABAAAkAAAAAAAAAFAAAAAhAPAAAAAAAAAAAAAAAIA/AAAAAAAAAAAAAIA/AAAAAAAAAAAAAAAAAAAAAAAAAAAAAAAAAAAAAAAAAAAlAAAADAAAAAAAAIAoAAAADAAAAAMAAAAnAAAAGAAAAAMAAAAAAAAAAAAAAAAAAAAlAAAADAAAAAMAAABMAAAAZAAAAAAAAAB0AAAAPwEAAHUAAAAAAAAAdAAAAEABAAACAAAAIQDwAAAAAAAAAAAAAACAPwAAAAAAAAAAAACAPwAAAAAAAAAAAAAAAAAAAAAAAAAAAAAAAAAAAAAAAAAAJQAAAAwAAAAAAACAKAAAAAwAAAADAAAAJwAAABgAAAADAAAAAAAAAP///wAAAAAAJQAAAAwAAAADAAAATAAAAGQAAAAAAAAAJAAAAD8BAABzAAAAAAAAACQAAABAAQAAUAAAACEA8AAAAAAAAAAAAAAAgD8AAAAAAAAAAAAAgD8AAAAAAAAAAAAAAAAAAAAAAAAAAAAAAAAAAAAAAAAAACUAAAAMAAAAAAAAgCgAAAAMAAAAAwAAACcAAAAYAAAAAwAAAAAAAAD///8AAAAAACUAAAAMAAAAAwAAAEwAAABkAAAACwAAAEUAAAAnAAAAcwAAAAsAAABFAAAAHQAAAC8AAAAhAPAAAAAAAAAAAAAAAIA/AAAAAAAAAAAAAIA/AAAAAAAAAAAAAAAAAAAAAAAAAAAAAAAAAAAAAAAAAAAlAAAADAAAAAAAAIAoAAAADAAAAAMAAABSAAAAcAEAAAMAAADW////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EUAAAAmAAAAcwAAAAEAAABVVY9BhfaOQQwAAAB0AAAAAQAAAEwAAAAEAAAACwAAAEUAAAAoAAAAdAAAAFAAAABYAAAAGwAAABYAAAAMAAAAAAAAACUAAAAMAAAAAgAAACcAAAAYAAAABAAAAAAAAAD///8AAAAAACUAAAAMAAAABAAAAEwAAABkAAAANgAAACgAAAA0AQAAcwAAADYAAAAoAAAA/wAAAEwAAAAhAPAAAAAAAAAAAAAAAIA/AAAAAAAAAAAAAIA/AAAAAAAAAAAAAAAAAAAAAAAAAAAAAAAAAAAAAAAAAAAlAAAADAAAAAAAAIAoAAAADAAAAAQAAAAnAAAAGAAAAAQAAAAAAAAA////AAAAAAAlAAAADAAAAAQAAABMAAAAZAAAADYAAAAoAAAANAEAAG8AAAA2AAAAKAAAAP8AAABIAAAAIQDwAAAAAAAAAAAAAACAPwAAAAAAAAAAAACAPwAAAAAAAAAAAAAAAAAAAAAAAAAAAAAAAAAAAAAAAAAAJQAAAAwAAAAAAACAKAAAAAwAAAAEAAAAJwAAABgAAAAEAAAAAAAAAP///wAAAAAAJQAAAAwAAAAEAAAATAAAAGQAAAA2AAAATAAAACkBAABvAAAANgAAAEwAAAD0AAAAJAAAACEA8AAAAAAAAAAAAAAAgD8AAAAAAAAAAAAAgD8AAAAAAAAAAAAAAAAAAAAAAAAAAAAAAAAAAAAAAAAAACUAAAAMAAAAAAAAgCgAAAAMAAAABAAAAFIAAABwAQAABAAAAOb///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2AAAATAAAACoBAABwAAAAJQAAAAwAAAAEAAAAVAAAANAAAAA3AAAATAAAACgBAABvAAAAAQAAAFVVj0GF9o5BNwAAAEwAAAAWAAAATAAAAAAAAAAAAAAAAAAAAP//////////eAAAAEEAcgBuAGEAbABkAG8AIABIAC4AIABBAGMAbwBzAHQAYQAgAEwALgAuAC4AEQAAAAkAAAAPAAAADQAAAAYAAAAPAAAADwAAAAcAAAASAAAABgAAAAcAAAARAAAADAAAAA8AAAALAAAACQAAAA0AAAAHAAAADAAAAAYAAAAGAAAABgAAAEsAAABAAAAAMAAAAAUAAAAgAAAAAQAAAAEAAAAQAAAAAAAAAAAAAAC0AQAA0QAAAAAAAAAAAAAAtAEAANEAAAAlAAAADAAAAAIAAAAnAAAAGAAAAAUAAAAAAAAA////AAAAAAAlAAAADAAAAAUAAABMAAAAZAAAAAAAAAB8AAAAswEAAMwAAAAAAAAAfAAAALQBAABRAAAAIQDwAAAAAAAAAAAAAACAPwAAAAAAAAAAAACAPwAAAAAAAAAAAAAAAAAAAAAAAAAAAAAAAAAAAAAAAAAAJQAAAAwAAAAAAACAKAAAAAwAAAAFAAAAJwAAABgAAAAFAAAAAAAAAP///wAAAAAAJQAAAAwAAAAFAAAATAAAAGQAAAAOAAAAfAAAAD8BAACSAAAADgAAAHwAAAAyAQAAFwAAACEA8AAAAAAAAAAAAAAAgD8AAAAAAAAAAAAAgD8AAAAAAAAAAAAAAAAAAAAAAAAAAAAAAAAAAAAAAAAAACUAAAAMAAAAAAAAgCgAAAAMAAAABQAAACUAAAAMAAAAAQAAABgAAAAMAAAAAAAAABIAAAAMAAAAAQAAAB4AAAAYAAAADgAAAHwAAABAAQAAkwAAACUAAAAMAAAAAQAAAFQAAADYAAAADwAAAHwAAADnAAAAkgAAAAEAAABVVY9BhfaOQQ8AAAB8AAAAFwAAAEwAAAAAAAAAAAAAAAAAAAD//////////3wAAABBAFIATgBBAEwARABPACAASAAuACAAQQBDAE8AUwBUAEEAIABMAEUAWQBFAFMA7MsLAAAACgAAAA0AAAALAAAACAAAAAwAAAANAAAABQAAAAwAAAAEAAAABQAAAAsAAAALAAAADQAAAAkAAAAJAAAACwAAAAUAAAAIAAAACQAAAAkAAAAJAAAACQAAAEsAAABAAAAAMAAAAAUAAAAgAAAAAQAAAAEAAAAQAAAAAAAAAAAAAAC0AQAA0QAAAAAAAAAAAAAAtAEAANEAAAAlAAAADAAAAAIAAAAnAAAAGAAAAAUAAAAAAAAA////AAAAAAAlAAAADAAAAAUAAABMAAAAZAAAAA4AAACZAAAAPwEAAK8AAAAOAAAAmQAAADIBAAAXAAAAIQDwAAAAAAAAAAAAAACAPwAAAAAAAAAAAACAPwAAAAAAAAAAAAAAAAAAAAAAAAAAAAAAAAAAAAAAAAAAJQAAAAwAAAAAAACAKAAAAAwAAAAFAAAAJQAAAAwAAAABAAAAGAAAAAwAAAAAAAAAEgAAAAwAAAABAAAAHgAAABgAAAAOAAAAmQAAAEABAACwAAAAJQAAAAwAAAABAAAAVAAAAKgAAAAPAAAAmQAAAKQAAACvAAAAAQAAAFVVj0GF9o5BDwAAAJkAAAAPAAAATAAAAAAAAAAAAAAAAAAAAP//////////bAAAAEEAVQBEAEkAVABPAFIAIABFAFgAVABFAFIATgBPANvpCwAAAAwAAAAMAAAABQAAAAkAAAANAAAACgAAAAUAAAAJAAAACgAAAAkAAAAJAAAACgAAAA0AAAANAAAASwAAAEAAAAAwAAAABQAAACAAAAABAAAAAQAAABAAAAAAAAAAAAAAALQBAADRAAAAAAAAAAAAAAC0AQAA0QAAACUAAAAMAAAAAgAAACcAAAAYAAAABQAAAAAAAAD///8AAAAAACUAAAAMAAAABQAAAEwAAABkAAAADgAAALYAAAClAQAAzAAAAA4AAAC2AAAAmAEAABcAAAAhAPAAAAAAAAAAAAAAAIA/AAAAAAAAAAAAAIA/AAAAAAAAAAAAAAAAAAAAAAAAAAAAAAAAAAAAAAAAAAAlAAAADAAAAAAAAIAoAAAADAAAAAUAAAAlAAAADAAAAAEAAAAYAAAADAAAAAAAAAASAAAADAAAAAEAAAAWAAAADAAAAAAAAABUAAAAVAEAAA8AAAC2AAAApAEAAMwAAAABAAAAVVWPQYX2jkEPAAAAtgAAACwAAABMAAAABAAAAA4AAAC2AAAApgEAAM0AAACkAAAARgBpAHIAbQBhAGQAbwAgAHAAbwByADoAIABBAFIATgBBAEwARABPACAASABFAFIATgBFAEcASQBMAEQATwAgAEEAQwBPAFMAVABBACAATABFAFkARQBTAAgAAAAEAAAABgAAAA8AAAAJAAAACgAAAAoAAAAFAAAACgAAAAoAAAAGAAAABAAAAAUAAAALAAAACgAAAA0AAAALAAAACAAAAAwAAAANAAAABQAAAAwAAAAJAAAACgAAAA0AAAAJAAAADAAAAAUAAAAIAAAADAAAAA0AAAAFAAAACwAAAAsAAAANAAAACQAAAAkAAAALAAAABQAAAAgAAAAJAAAACQAAAAkAAAAJAAAAFgAAAAwAAAAAAAAAJQAAAAwAAAACAAAADgAAABQAAAAAAAAAEAAAABQAAAA=</Object>
</Signature>
</file>

<file path=_xmlsignatures/sig1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XdaTmee8H1WJ0VQOb8gfAvOeHgGRkH33FO2Sq2EgfgI=</DigestValue>
    </Reference>
    <Reference Type="http://www.w3.org/2000/09/xmldsig#Object" URI="#idOfficeObject">
      <DigestMethod Algorithm="http://www.w3.org/2001/04/xmlenc#sha256"/>
      <DigestValue>iHGlRqzTzjAu0KuAElSbvm5Qh2g5TSydcd1fZlp93cw=</DigestValue>
    </Reference>
    <Reference Type="http://uri.etsi.org/01903#SignedProperties" URI="#idSignedProperties">
      <Transforms>
        <Transform Algorithm="http://www.w3.org/TR/2001/REC-xml-c14n-20010315"/>
      </Transforms>
      <DigestMethod Algorithm="http://www.w3.org/2001/04/xmlenc#sha256"/>
      <DigestValue>aX73Xxidq2M4hBLh1EbyJOKFrfAJy2K1xKojNVh9zU8=</DigestValue>
    </Reference>
    <Reference Type="http://www.w3.org/2000/09/xmldsig#Object" URI="#idValidSigLnImg">
      <DigestMethod Algorithm="http://www.w3.org/2001/04/xmlenc#sha256"/>
      <DigestValue>/4OMzt3apEzahHW7ywSdsPy3N0jmVKkqf2G19YuJN+U=</DigestValue>
    </Reference>
    <Reference Type="http://www.w3.org/2000/09/xmldsig#Object" URI="#idInvalidSigLnImg">
      <DigestMethod Algorithm="http://www.w3.org/2001/04/xmlenc#sha256"/>
      <DigestValue>V5q9BzdtBaT5PfUU7WZvhqToJNv+cAeBchgZpyVywA8=</DigestValue>
    </Reference>
  </SignedInfo>
  <SignatureValue>JjgvEzZamOMGnXQ8Z3BNmXGMjOyJi1pGWBLyEt5IOby1PFLAirKiQo7EayleRUyeu7sBmOpiHSL5
jK0YQpUNBCsULPNvc8Z0XxXEXen4ROaCgGrQbmqX5ZRCR6VKj49Rh+Wh24N3KEmR5So1lxC0Z8lb
qCyz2nWXdcMtooJD8NfHZpU4Fyr8b7IVIVXYgZH/+2giS2muqoi7OMVD28QdWMD+fU1NuI8JAj7y
YWRz2wqROp1WMmfAqOANPsN2W6C2adDsL9ARECBRuTVzi850nDadIAck1Vk19W5rqHHKF58X2tih
JR0D8ld9vyHLa6sipYxl1viazjlMcaj/aFzNbQ==</SignatureValue>
  <KeyInfo>
    <X509Data>
      <X509Certificate>MIIInDCCBoSgAwIBAgIQQR+kvrJeY+VmCyEDeKcntjANBgkqhkiG9w0BAQsFADCBgTEWMBQGA1UEBRMNUlVDODAwODAwOTktMDERMA8GA1UEAxMIVklUIFMuQS4xODA2BgNVBAsML1ByZXN0YWRvciBDdWFsaWZpY2FkbyBkZSBTZXJ2aWNpb3MgZGUgQ29uZmlhbnphMQ0wCwYDVQQKDARJQ1BQMQswCQYDVQQGEwJQWTAeFw0yNDA0MDEyMTAyNTlaFw0yNjA0MDEyMTAyNTlaMIHDMRswGQYDVQQqDBJBUk5BTERPIEhFUk5FR0lMRE8xFTATBgNVBAQMDEFDT1NUQSBMRVlFUzESMBAGA1UEBRMJQ0kxNTUyOTE0MSgwJgYDVQQDDB9BUk5BTERPIEhFUk5FR0lMRE8gQUNPU1RBIExFWUVTMQswCQYDVQQLDAJGMjE1MDMGA1UECgwsQ0VSVElGSUNBRE8gQ1VBTElGSUNBRE8gREUgRklSTUEgRUxFQ1RST05JQ0ExCzAJBgNVBAYTAlBZMIIBIjANBgkqhkiG9w0BAQEFAAOCAQ8AMIIBCgKCAQEA65B57I7Zj+L1hM9uLdoxLq8IGZOjW3/1TIINxiZGJEe4dXuXOAkmG48AabYWNrfRoQ2TG8K1vQ9sIg1OmAqSxIzwvjdcr5dJ3b1vnRSjR/J7v/GdFWrIxuchxFKxb+xqXRSjZRdxX//H3Mmr8PjZ+XAsN5WqTQrzZQwmxQBpEW63/J8ic4OWwW+R/QKMLRIboqBzpbi1/z3VkaS75riy9Fbt4chQ6nYYIIUmWeaUNIHlvU8I7XY78r6aXPYyIoje6wLOoGipWk3wx82rmpyzkzUTxeVztyd9n3KqnuwGDLSQpbYOeg2S8xv9LEQ3p0btNMWMbqCPmNQBiqeV+Bsw6wIDAQABo4IDyjCCA8YwDAYDVR0TAQH/BAIwADAOBgNVHQ8BAf8EBAMCBeAwLAYDVR0lAQH/BCIwIAYIKwYBBQUHAwQGCCsGAQUFBwMCBgorBgEEAYI3FAICMB0GA1UdDgQWBBSaFasvbkBtwUCS2bmoquYVIRB/wz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TBgNVHREETDBKgRxBUk5BTERPLkFDT1NUQUBDT0FMUEE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BhpcOndzdGH3mvir4EKJOYo8lMdZ++xVqO771OtiqG393WSFGsFH2rHVyFQSyTBYXodjPHQRXqGpEl5N++Hwe20whezlBP4g+z1A94r5Rpb2mt2eN9YFUhkXb5SPVxLjTG68/0eKCnkvtdnJ1gz7RCIs0udlPJdgTe+Jhm121EiVuZ8cw4JUyE2Z844zTPffw/Zwjaer0ZOuQdmUnfqTnetmz2hC4eKBvK9O2AaR/CH1Tfa8QyHwrIgWCZgESmGVo2O2lNcVcMweO+XFbQyZ2q60Ny81xwd+WYIqYCt30sc7bZ5uTJEKJeXHuJ4GFhw4dkhUQmT3inOFJ+089yEK0wx9nvhRLZDlpZcXKMtZWYku1Tc1UAKzo8gRLHTYjlw8Ovq0nUdmkACU9/XdaEDHT0WOh7QaK3XXwNABaSqXD/EI9aVLUD0OASc74wcxJRCRE8E9qAvlG/bmSCVvRY6l605pKkaSvcgBWInNIuN16Wq/RAGPbcrgB4ZplFhNXf5TBNhtW3YkF9/Z2fTHdhiWBeKwkGM/36DS+gZQR2/FCcmdyJncNm/HsK9KcUoAfFNyPP8IS2K/Uuot/GSGROJt5dmbXhdm28aLg/EigsZHnQ3+RuZytXwno9iXK/3Y6z+gKE0XttMxjTZQ3R83a970n9g0BsAU4X6PlR0Bg9rGcg6</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kQWoIKwzKWTvAz5sa/RQOAq9+E8K2lG4zJEPE5lqHdg=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04WYIvNSXsG7g7/ViYzSbELJEswATmX/Rm7qu57Srrk=</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yljvDcZbJaKTkalOGouz4xgxPMHUwsCTTc1c5F/8BXE=</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KJLxHcorHeaiUolcxFvfIoDO7MVuQ0jr3gAwZx2d0SQ=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Yd1Sr1SIaXfZICr0wH84YuNK+U0dD+JWVh2CYwy4FAE=</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NTvHS4ipQABLP4cuhOOFHOPka9PhicKDdQ3Oziyh9R8=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0fTaYyy4GskkBMmw330GJ/tEfYk1ki16PDj/WXzlMRg=</DigestValue>
      </Reference>
      <Reference URI="/xl/drawings/vmlDrawing2.vml?ContentType=application/vnd.openxmlformats-officedocument.vmlDrawing">
        <DigestMethod Algorithm="http://www.w3.org/2001/04/xmlenc#sha256"/>
        <DigestValue>9MEtGnMjT/0qMA5xmk0CWW5wkYGen1VdEgVVhXSFg14=</DigestValue>
      </Reference>
      <Reference URI="/xl/drawings/vmlDrawing3.vml?ContentType=application/vnd.openxmlformats-officedocument.vmlDrawing">
        <DigestMethod Algorithm="http://www.w3.org/2001/04/xmlenc#sha256"/>
        <DigestValue>Oiu2NM4BJ92kHE3XM3kHgxQ0iHazAJQNdYCYEbQklkw=</DigestValue>
      </Reference>
      <Reference URI="/xl/drawings/vmlDrawing4.vml?ContentType=application/vnd.openxmlformats-officedocument.vmlDrawing">
        <DigestMethod Algorithm="http://www.w3.org/2001/04/xmlenc#sha256"/>
        <DigestValue>d5H2Drf+dA1i5OrZffA0pRwTwY880N2K26N0sMrEPlA=</DigestValue>
      </Reference>
      <Reference URI="/xl/drawings/vmlDrawing5.vml?ContentType=application/vnd.openxmlformats-officedocument.vmlDrawing">
        <DigestMethod Algorithm="http://www.w3.org/2001/04/xmlenc#sha256"/>
        <DigestValue>e4Ua36zP1XBAPR1lOcT9EK+fkgaQphdY2cRlVcOCXq4=</DigestValue>
      </Reference>
      <Reference URI="/xl/drawings/vmlDrawing6.vml?ContentType=application/vnd.openxmlformats-officedocument.vmlDrawing">
        <DigestMethod Algorithm="http://www.w3.org/2001/04/xmlenc#sha256"/>
        <DigestValue>weK0nno1HTRngKokdZDpuuP/YQ9yjeVqRCL7VAN8Pho=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H2jsgiDynawndJVdB5c3/GfklDceUdjk1hMtDNTD4+Y=</DigestValue>
      </Reference>
      <Reference URI="/xl/externalLinks/externalLink1.xml?ContentType=application/vnd.openxmlformats-officedocument.spreadsheetml.externalLink+xml">
        <DigestMethod Algorithm="http://www.w3.org/2001/04/xmlenc#sha256"/>
        <DigestValue>ZWd7In1SjXw1yQzGkU+aW3nMtpAW7BnW6l/htxJ4brE=</DigestValue>
      </Reference>
      <Reference URI="/xl/media/image1.emf?ContentType=image/x-emf">
        <DigestMethod Algorithm="http://www.w3.org/2001/04/xmlenc#sha256"/>
        <DigestValue>zYFCDzzhyDDEr8JUx7t8ZbXp03EKn6lexblXp5Gn4xs=</DigestValue>
      </Reference>
      <Reference URI="/xl/media/image10.emf?ContentType=image/x-emf">
        <DigestMethod Algorithm="http://www.w3.org/2001/04/xmlenc#sha256"/>
        <DigestValue>mBkH5qE3oM43adWNm1HDNWaFA/RFjqp8r7zHlJ9q2rU=</DigestValue>
      </Reference>
      <Reference URI="/xl/media/image11.emf?ContentType=image/x-emf">
        <DigestMethod Algorithm="http://www.w3.org/2001/04/xmlenc#sha256"/>
        <DigestValue>finZsBevH2YJjioa28c04YSVPCt0AeYRqrpKfuXo2oQ=</DigestValue>
      </Reference>
      <Reference URI="/xl/media/image12.emf?ContentType=image/x-emf">
        <DigestMethod Algorithm="http://www.w3.org/2001/04/xmlenc#sha256"/>
        <DigestValue>g6SSZ5UVC1RCwsFGCtj1VcCewypadJL+cuWn0Y2ON6I=</DigestValue>
      </Reference>
      <Reference URI="/xl/media/image13.emf?ContentType=image/x-emf">
        <DigestMethod Algorithm="http://www.w3.org/2001/04/xmlenc#sha256"/>
        <DigestValue>Jbm0dKA6odAW0LeL2ILqJJ+sKaur0F4ITPk9lWUqh7o=</DigestValue>
      </Reference>
      <Reference URI="/xl/media/image14.emf?ContentType=image/x-emf">
        <DigestMethod Algorithm="http://www.w3.org/2001/04/xmlenc#sha256"/>
        <DigestValue>z+B/vqUdHm41805P52GahidXq0f6/V7uKAhRfE+Bo9s=</DigestValue>
      </Reference>
      <Reference URI="/xl/media/image15.emf?ContentType=image/x-emf">
        <DigestMethod Algorithm="http://www.w3.org/2001/04/xmlenc#sha256"/>
        <DigestValue>QEKE+U72icoS2cxex5QzyhCDZoOcBA0CJoOQLgHvNcA=</DigestValue>
      </Reference>
      <Reference URI="/xl/media/image16.emf?ContentType=image/x-emf">
        <DigestMethod Algorithm="http://www.w3.org/2001/04/xmlenc#sha256"/>
        <DigestValue>xJokY1U7oVolaCK1gmdsKgnlsrheO8UHKDTG/BHpF88=</DigestValue>
      </Reference>
      <Reference URI="/xl/media/image2.emf?ContentType=image/x-emf">
        <DigestMethod Algorithm="http://www.w3.org/2001/04/xmlenc#sha256"/>
        <DigestValue>XLFne+i77Ya9IgW2anc6RhntYqosrdM04jmpuqTpKTY=</DigestValue>
      </Reference>
      <Reference URI="/xl/media/image3.emf?ContentType=image/x-emf">
        <DigestMethod Algorithm="http://www.w3.org/2001/04/xmlenc#sha256"/>
        <DigestValue>U6+PvD3ksLtmkxee7cx1TLqpb/GzXIyYZiYKfHQa65g=</DigestValue>
      </Reference>
      <Reference URI="/xl/media/image4.emf?ContentType=image/x-emf">
        <DigestMethod Algorithm="http://www.w3.org/2001/04/xmlenc#sha256"/>
        <DigestValue>m6Z0LMqPZ2+MAKvFOon7I6uutd2I3d+VaBVdYupeJDU=</DigestValue>
      </Reference>
      <Reference URI="/xl/media/image5.emf?ContentType=image/x-emf">
        <DigestMethod Algorithm="http://www.w3.org/2001/04/xmlenc#sha256"/>
        <DigestValue>68XwdD4FTgPL56gFHZxOZzSh/fKDbLdgixM8w5t/HJM=</DigestValue>
      </Reference>
      <Reference URI="/xl/media/image6.emf?ContentType=image/x-emf">
        <DigestMethod Algorithm="http://www.w3.org/2001/04/xmlenc#sha256"/>
        <DigestValue>CE5eHeXx5figHP4E+pnLnUM0HT31/hKDBCDnoUHl7pw=</DigestValue>
      </Reference>
      <Reference URI="/xl/media/image7.emf?ContentType=image/x-emf">
        <DigestMethod Algorithm="http://www.w3.org/2001/04/xmlenc#sha256"/>
        <DigestValue>mPJPZ6MecoOtgdWS700wDfaYLrZPuaQEi+yJGMPljIk=</DigestValue>
      </Reference>
      <Reference URI="/xl/media/image8.emf?ContentType=image/x-emf">
        <DigestMethod Algorithm="http://www.w3.org/2001/04/xmlenc#sha256"/>
        <DigestValue>DS77KxQeqITdACQwijEeQzOFByVED2+JesmUpoqTips=</DigestValue>
      </Reference>
      <Reference URI="/xl/media/image9.emf?ContentType=image/x-emf">
        <DigestMethod Algorithm="http://www.w3.org/2001/04/xmlenc#sha256"/>
        <DigestValue>KuT5cGJfZ1Me6VFQOtS/jlhv6feaiX6ZVGyMtauu1UU=</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tv0mghujyKdZOGT08dDSd6mHkYkNNz+uQFo0+3O77jA=</DigestValue>
      </Reference>
      <Reference URI="/xl/styles.xml?ContentType=application/vnd.openxmlformats-officedocument.spreadsheetml.styles+xml">
        <DigestMethod Algorithm="http://www.w3.org/2001/04/xmlenc#sha256"/>
        <DigestValue>fA8bSDSQ+U179Wz5GPdvokcl4FPwtQUs+r1hZaax3Xk=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JFJq5wIlCIkx+VqU9GMlLA45kew1CTNjf2r9Ce+OCPU=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9c1BZNxXDoQCudJiHV/J41iET19S9K8xqxn8toRfwOk=</DigestValue>
      </Reference>
      <Reference URI="/xl/worksheets/sheet2.xml?ContentType=application/vnd.openxmlformats-officedocument.spreadsheetml.worksheet+xml">
        <DigestMethod Algorithm="http://www.w3.org/2001/04/xmlenc#sha256"/>
        <DigestValue>ydG6KzlxvhJJsjfRowvH984ubIVl4mBDx2ndOzBcYHQ=</DigestValue>
      </Reference>
      <Reference URI="/xl/worksheets/sheet3.xml?ContentType=application/vnd.openxmlformats-officedocument.spreadsheetml.worksheet+xml">
        <DigestMethod Algorithm="http://www.w3.org/2001/04/xmlenc#sha256"/>
        <DigestValue>uAT9nbqJHPrYyVOBmU6Bn0flTzSEIlwnuv19tbHFimc=</DigestValue>
      </Reference>
      <Reference URI="/xl/worksheets/sheet4.xml?ContentType=application/vnd.openxmlformats-officedocument.spreadsheetml.worksheet+xml">
        <DigestMethod Algorithm="http://www.w3.org/2001/04/xmlenc#sha256"/>
        <DigestValue>W7wFAOuTOaFuZ+wdwHoXL/lnKyklFpOFX5nAG0aSqkA=</DigestValue>
      </Reference>
      <Reference URI="/xl/worksheets/sheet5.xml?ContentType=application/vnd.openxmlformats-officedocument.spreadsheetml.worksheet+xml">
        <DigestMethod Algorithm="http://www.w3.org/2001/04/xmlenc#sha256"/>
        <DigestValue>22Yr9XKza8mpOl2KUUaAS5xU+LuTvXDKkRPupA0zOHE=</DigestValue>
      </Reference>
      <Reference URI="/xl/worksheets/sheet6.xml?ContentType=application/vnd.openxmlformats-officedocument.spreadsheetml.worksheet+xml">
        <DigestMethod Algorithm="http://www.w3.org/2001/04/xmlenc#sha256"/>
        <DigestValue>K92okni847dHuAaZZvJbeI+czIdNE1sMECeq7ij/eTU=</DigestValue>
      </Reference>
    </Manifest>
    <SignatureProperties>
      <SignatureProperty Id="idSignatureTime" Target="#idPackageSignature">
        <mdssi:SignatureTime xmlns:mdssi="http://schemas.openxmlformats.org/package/2006/digital-signature">
          <mdssi:Format>YYYY-MM-DDThh:mm:ssTZD</mdssi:Format>
          <mdssi:Value>2024-04-16T16:22:41Z</mdssi:Value>
        </mdssi:SignatureTime>
      </SignatureProperty>
    </SignatureProperties>
  </Object>
  <Object Id="idOfficeObject">
    <SignatureProperties>
      <SignatureProperty Id="idOfficeV1Details" Target="#idPackageSignature">
        <SignatureInfoV1 xmlns="http://schemas.microsoft.com/office/2006/digsig">
          <SetupID>{5707AD98-5F8A-4F58-B7C2-944C666B73CE}</SetupID>
          <SignatureText>Arnaldo H. Acosta Leyes</SignatureText>
          <SignatureImage/>
          <SignatureComments/>
          <WindowsVersion>10.0</WindowsVersion>
          <OfficeVersion>16.0.17425/26</OfficeVersion>
          <ApplicationVersion>16.0.17425</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2024-04-16T16:22:41Z</xd:SigningTime>
          <xd:SigningCertificate>
            <xd:Cert>
              <xd:CertDigest>
                <DigestMethod Algorithm="http://www.w3.org/2001/04/xmlenc#sha256"/>
                <DigestValue>j3QRsIc38kv1LPcRc+cLOoDdrsDBuAtFIlLk5iLj4z4=</DigestValue>
              </xd:CertDigest>
              <xd:IssuerSerial>
                <X509IssuerName>C=PY, O=ICPP, OU=Prestador Cualificado de Servicios de Confianza, CN=VIT S.A., SERIALNUMBER=RUC80080099-0</X509IssuerName>
                <X509SerialNumber>86564122352362430500587975892191881142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LMBAADQAAAAAAAAAAAAAACEHgAAlw4AACBFTUYAAAEANBwAAKoAAAAGAAAAAAAAAAAAAAAAAAAAgAcAADgEAABYAQAAwQAAAAAAAAAAAAAAAAAAAMA/BQDo8QIACgAAABAAAAAAAAAAAAAAAEsAAAAQAAAAAAAAAAUAAAAeAAAAGAAAAAAAAAAAAAAAtAEAANEAAAAnAAAAGAAAAAEAAAAAAAAAAAAAAAAAAAAlAAAADAAAAAEAAABMAAAAZAAAAAAAAAAAAAAAswEAANAAAAAAAAAAAAAAALQBAADRAAAAIQDwAAAAAAAAAAAAAACAPwAAAAAAAAAAAACAPwAAAAAAAAAAAAAAAAAAAAAAAAAAAAAAAAAAAAAAAAAAJQAAAAwAAAAAAACAKAAAAAwAAAABAAAAJwAAABgAAAABAAAAAAAAAP///wAAAAAAJQAAAAwAAAABAAAATAAAAGQAAAAAAAAAAAAAAD8BAADQAAAAAAAAAAAAAABAAQAA0QAAACEA8AAAAAAAAAAAAAAAgD8AAAAAAAAAAAAAgD8AAAAAAAAAAAAAAAAAAAAAAAAAAAAAAAAAAAAAAAAAACUAAAAMAAAAAAAAgCgAAAAMAAAAAQAAACcAAAAYAAAAAQAAAAAAAADw8PAAAAAAACUAAAAMAAAAAQAAAEwAAABkAAAAAAAAAAAAAACzAQAA0AAAAAAAAAAAAAAAtAEAANEAAAAhAPAAAAAAAAAAAAAAAIA/AAAAAAAAAAAAAIA/AAAAAAAAAAAAAAAAAAAAAAAAAAAAAAAAAAAAAAAAAAAlAAAADAAAAAAAAIAoAAAADAAAAAEAAAAnAAAAGAAAAAEAAAAAAAAA8PDwAAAAAAAlAAAADAAAAAEAAABMAAAAZAAAAAAAAAAAAAAAswEAANAAAAAAAAAAAAAAALQBAADRAAAAIQDwAAAAAAAAAAAAAACAPwAAAAAAAAAAAACAPwAAAAAAAAAAAAAAAAAAAAAAAAAAAAAAAAAAAAAAAAAAJQAAAAwAAAAAAACAKAAAAAwAAAABAAAAJwAAABgAAAABAAAAAAAAAPDw8AAAAAAAJQAAAAwAAAABAAAATAAAAGQAAAAAAAAAAAAAALMBAADQAAAAAAAAAAAAAAC0AQAA0QAAACEA8AAAAAAAAAAAAAAAgD8AAAAAAAAAAAAAgD8AAAAAAAAAAAAAAAAAAAAAAAAAAAAAAAAAAAAAAAAAACUAAAAMAAAAAAAAgCgAAAAMAAAAAQAAACcAAAAYAAAAAQAAAAAAAADw8PAAAAAAACUAAAAMAAAAAQAAAEwAAABkAAAAAAAAAAAAAACzAQAA0AAAAAAAAAAAAAAAtAEAANEAAAAhAPAAAAAAAAAAAAAAAIA/AAAAAAAAAAAAAIA/AAAAAAAAAAAAAAAAAAAAAAAAAAAAAAAAAAAAAAAAAAAlAAAADAAAAAAAAIAoAAAADAAAAAEAAAAnAAAAGAAAAAEAAAAAAAAA////AAAAAAAlAAAADAAAAAEAAABMAAAAZAAAAAAAAAAAAAAAswEAANAAAAAAAAAAAAAAALQBAADRAAAAIQDwAAAAAAAAAAAAAACAPwAAAAAAAAAAAACAPwAAAAAAAAAAAAAAAAAAAAAAAAAAAAAAAAAAAAAAAAAAJQAAAAwAAAAAAACAKAAAAAwAAAABAAAAJwAAABgAAAABAAAAAAAAAP///wAAAAAAJQAAAAwAAAABAAAATAAAAGQAAAAAAAAAAAAAALMBAADQAAAAAAAAAAAAAAC0AQAA0QAAACEA8AAAAAAAAAAAAAAAgD8AAAAAAAAAAAAAgD8AAAAAAAAAAAAAAAAAAAAAAAAAAAAAAAAAAAAAAAAAACUAAAAMAAAAAAAAgCgAAAAMAAAAAQAAACcAAAAYAAAAAQAAAAAAAAD///8AAAAAACUAAAAMAAAAAQAAAEwAAABkAAAAAAAAAAQAAAA/AQAAHQAAAAAAAAAEAAAAQAEAABoAAAAhAPAAAAAAAAAAAAAAAIA/AAAAAAAAAAAAAIA/AAAAAAAAAAAAAAAAAAAAAAAAAAAAAAAAAAAAAAAAAAAlAAAADAAAAAAAAIAoAAAADAAAAAEAAAAnAAAAGAAAAAEAAAAAAAAA////AAAAAAAlAAAADAAAAAEAAABMAAAAZAAAAOMAAAAFAAAAMQEAABsAAADjAAAABQAAAE8AAAAXAAAAIQDwAAAAAAAAAAAAAACAPwAAAAAAAAAAAACAPwAAAAAAAAAAAAAAAAAAAAAAAAAAAAAAAAAAAAAAAAAAJQAAAAwAAAAAAACAKAAAAAwAAAABAAAAUgAAAHABAAABAAAA7////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MAAAAFAAAAMgEAABwAAAAlAAAADAAAAAEAAABUAAAAhAAAAOQAAAAFAAAAMAEAABsAAAABAAAAVVWPQYX2jkHkAAAABQAAAAkAAABMAAAAAAAAAAAAAAAAAAAA//////////9gAAAAMQA2AC8ANAAvADIAMAAyADQAAAAJAAAACQAAAAcAAAAJAAAABwAAAAkAAAAJAAAACQAAAAkAAABLAAAAQAAAADAAAAAFAAAAIAAAAAEAAAABAAAAEAAAAAAAAAAAAAAAtAEAANEAAAAAAAAAAAAAALQBAADR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JAAAAAAAAABQAAAAIQDwAAAAAAAAAAAAAACAPwAAAAAAAAAAAACAPwAAAAAAAAAAAAAAAAAAAAAAAAAAAAAAAAAAAAAAAAAAJQAAAAwAAAAAAACAKAAAAAwAAAADAAAAJwAAABgAAAADAAAAAAAAAAAAAAAAAAAAJQAAAAwAAAADAAAATAAAAGQAAAAAAAAAAAAAAP//////////AAAAACQAAABAAQAAAAAAACEA8AAAAAAAAAAAAAAAgD8AAAAAAAAAAAAAgD8AAAAAAAAAAAAAAAAAAAAAAAAAAAAAAAAAAAAAAAAAACUAAAAMAAAAAAAAgCgAAAAMAAAAAwAAACcAAAAYAAAAAwAAAAAAAAAAAAAAAAAAACUAAAAMAAAAAwAAAEwAAABkAAAAAAAAAAAAAAD//////////0ABAAAkAAAAAAAAAFAAAAAhAPAAAAAAAAAAAAAAAIA/AAAAAAAAAAAAAIA/AAAAAAAAAAAAAAAAAAAAAAAAAAAAAAAAAAAAAAAAAAAlAAAADAAAAAAAAIAoAAAADAAAAAMAAAAnAAAAGAAAAAMAAAAAAAAAAAAAAAAAAAAlAAAADAAAAAMAAABMAAAAZAAAAAAAAAB0AAAAPwEAAHUAAAAAAAAAdAAAAEABAAACAAAAIQDwAAAAAAAAAAAAAACAPwAAAAAAAAAAAACAPwAAAAAAAAAAAAAAAAAAAAAAAAAAAAAAAAAAAAAAAAAAJQAAAAwAAAAAAACAKAAAAAwAAAADAAAAJwAAABgAAAADAAAAAAAAAP///wAAAAAAJQAAAAwAAAADAAAATAAAAGQAAAAAAAAAJAAAAD8BAABzAAAAAAAAACQAAABAAQAAUAAAACEA8AAAAAAAAAAAAAAAgD8AAAAAAAAAAAAAgD8AAAAAAAAAAAAAAAAAAAAAAAAAAAAAAAAAAAAAAAAAACUAAAAMAAAAAAAAgCgAAAAMAAAAAwAAACcAAAAYAAAAAwAAAAAAAAD///8AAAAAACUAAAAMAAAAAwAAAEwAAABkAAAACwAAAEUAAAAnAAAAcwAAAAsAAABFAAAAHQAAAC8AAAAhAPAAAAAAAAAAAAAAAIA/AAAAAAAAAAAAAIA/AAAAAAAAAAAAAAAAAAAAAAAAAAAAAAAAAAAAAAAAAAAlAAAADAAAAAAAAIAoAAAADAAAAAMAAABSAAAAcAEAAAMAAADW////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EUAAAAmAAAAcwAAAAEAAABVVY9BhfaOQQwAAAB0AAAAAQAAAEwAAAAEAAAACwAAAEUAAAAoAAAAdAAAAFAAAABYAAAAGwAAABYAAAAMAAAAAAAAACUAAAAMAAAAAgAAACcAAAAYAAAABAAAAAAAAAD///8AAAAAACUAAAAMAAAABAAAAEwAAABkAAAANgAAACgAAAA0AQAAcwAAADYAAAAoAAAA/wAAAEwAAAAhAPAAAAAAAAAAAAAAAIA/AAAAAAAAAAAAAIA/AAAAAAAAAAAAAAAAAAAAAAAAAAAAAAAAAAAAAAAAAAAlAAAADAAAAAAAAIAoAAAADAAAAAQAAAAnAAAAGAAAAAQAAAAAAAAA////AAAAAAAlAAAADAAAAAQAAABMAAAAZAAAADYAAAAoAAAANAEAAG8AAAA2AAAAKAAAAP8AAABIAAAAIQDwAAAAAAAAAAAAAACAPwAAAAAAAAAAAACAPwAAAAAAAAAAAAAAAAAAAAAAAAAAAAAAAAAAAAAAAAAAJQAAAAwAAAAAAACAKAAAAAwAAAAEAAAAJwAAABgAAAAEAAAAAAAAAP///wAAAAAAJQAAAAwAAAAEAAAATAAAAGQAAAA2AAAATAAAACkBAABvAAAANgAAAEwAAAD0AAAAJAAAACEA8AAAAAAAAAAAAAAAgD8AAAAAAAAAAAAAgD8AAAAAAAAAAAAAAAAAAAAAAAAAAAAAAAAAAAAAAAAAACUAAAAMAAAAAAAAgCgAAAAMAAAABAAAAFIAAABwAQAABAAAAOb///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2AAAATAAAACoBAABwAAAAJQAAAAwAAAAEAAAAVAAAANAAAAA3AAAATAAAACgBAABvAAAAAQAAAFVVj0GF9o5BNwAAAEwAAAAWAAAATAAAAAAAAAAAAAAAAAAAAP//////////eAAAAEEAcgBuAGEAbABkAG8AIABIAC4AIABBAGMAbwBzAHQAYQAgAEwALgAuAC4AEQAAAAkAAAAPAAAADQAAAAYAAAAPAAAADwAAAAcAAAASAAAABgAAAAcAAAARAAAADAAAAA8AAAALAAAACQAAAA0AAAAHAAAADAAAAAYAAAAGAAAABgAAAEsAAABAAAAAMAAAAAUAAAAgAAAAAQAAAAEAAAAQAAAAAAAAAAAAAAC0AQAA0QAAAAAAAAAAAAAAtAEAANEAAAAlAAAADAAAAAIAAAAnAAAAGAAAAAUAAAAAAAAA////AAAAAAAlAAAADAAAAAUAAABMAAAAZAAAAAAAAAB8AAAAswEAAMwAAAAAAAAAfAAAALQBAABRAAAAIQDwAAAAAAAAAAAAAACAPwAAAAAAAAAAAACAPwAAAAAAAAAAAAAAAAAAAAAAAAAAAAAAAAAAAAAAAAAAJQAAAAwAAAAAAACAKAAAAAwAAAAFAAAAJwAAABgAAAAFAAAAAAAAAP///wAAAAAAJQAAAAwAAAAFAAAATAAAAGQAAAAOAAAAfAAAAD8BAACSAAAADgAAAHwAAAAyAQAAFwAAACEA8AAAAAAAAAAAAAAAgD8AAAAAAAAAAAAAgD8AAAAAAAAAAAAAAAAAAAAAAAAAAAAAAAAAAAAAAAAAACUAAAAMAAAAAAAAgCgAAAAMAAAABQAAACUAAAAMAAAAAQAAABgAAAAMAAAAAAAAABIAAAAMAAAAAQAAAB4AAAAYAAAADgAAAHwAAABAAQAAkwAAACUAAAAMAAAAAQAAAFQAAADYAAAADwAAAHwAAADnAAAAkgAAAAEAAABVVY9BhfaOQQ8AAAB8AAAAFwAAAEwAAAAAAAAAAAAAAAAAAAD//////////3wAAABBAFIATgBBAEwARABPACAASAAuACAAQQBDAE8AUwBUAEEAIABMAEUAWQBFAFMAAAALAAAACgAAAA0AAAALAAAACAAAAAwAAAANAAAABQAAAAwAAAAEAAAABQAAAAsAAAALAAAADQAAAAkAAAAJAAAACwAAAAUAAAAIAAAACQAAAAkAAAAJAAAACQAAAEsAAABAAAAAMAAAAAUAAAAgAAAAAQAAAAEAAAAQAAAAAAAAAAAAAAC0AQAA0QAAAAAAAAAAAAAAtAEAANEAAAAlAAAADAAAAAIAAAAnAAAAGAAAAAUAAAAAAAAA////AAAAAAAlAAAADAAAAAUAAABMAAAAZAAAAA4AAACZAAAAPwEAAK8AAAAOAAAAmQAAADIBAAAXAAAAIQDwAAAAAAAAAAAAAACAPwAAAAAAAAAAAACAPwAAAAAAAAAAAAAAAAAAAAAAAAAAAAAAAAAAAAAAAAAAJQAAAAwAAAAAAACAKAAAAAwAAAAFAAAAJQAAAAwAAAABAAAAGAAAAAwAAAAAAAAAEgAAAAwAAAABAAAAHgAAABgAAAAOAAAAmQAAAEABAACwAAAAJQAAAAwAAAABAAAAVAAAAKgAAAAPAAAAmQAAAKQAAACvAAAAAQAAAFVVj0GF9o5BDwAAAJkAAAAPAAAATAAAAAAAAAAAAAAAAAAAAP//////////bAAAAEEAVQBEAEkAVABPAFIAIABFAFgAVABFAFIATgBPAAAACwAAAAwAAAAMAAAABQAAAAkAAAANAAAACgAAAAUAAAAJAAAACgAAAAkAAAAJAAAACgAAAA0AAAANAAAASwAAAEAAAAAwAAAABQAAACAAAAABAAAAAQAAABAAAAAAAAAAAAAAALQBAADRAAAAAAAAAAAAAAC0AQAA0QAAACUAAAAMAAAAAgAAACcAAAAYAAAABQAAAAAAAAD///8AAAAAACUAAAAMAAAABQAAAEwAAABkAAAADgAAALYAAAClAQAAzAAAAA4AAAC2AAAAmAEAABcAAAAhAPAAAAAAAAAAAAAAAIA/AAAAAAAAAAAAAIA/AAAAAAAAAAAAAAAAAAAAAAAAAAAAAAAAAAAAAAAAAAAlAAAADAAAAAAAAIAoAAAADAAAAAUAAAAlAAAADAAAAAEAAAAYAAAADAAAAAAAAAASAAAADAAAAAEAAAAWAAAADAAAAAAAAABUAAAAVAEAAA8AAAC2AAAApAEAAMwAAAABAAAAVVWPQYX2jkEPAAAAtgAAACwAAABMAAAABAAAAA4AAAC2AAAApgEAAM0AAACkAAAARgBpAHIAbQBhAGQAbwAgAHAAbwByADoAIABBAFIATgBBAEwARABPACAASABFAFIATgBFAEcASQBMAEQATwAgAEEAQwBPAFMAVABBACAATABFAFkARQBTAAgAAAAEAAAABgAAAA8AAAAJAAAACgAAAAoAAAAFAAAACgAAAAoAAAAGAAAABAAAAAUAAAALAAAACgAAAA0AAAALAAAACAAAAAwAAAANAAAABQAAAAwAAAAJAAAACgAAAA0AAAAJAAAADAAAAAUAAAAIAAAADAAAAA0AAAAFAAAACwAAAAsAAAANAAAACQAAAAkAAAALAAAABQAAAAgAAAAJAAAACQAAAAkAAAAJAAAAFgAAAAwAAAAAAAAAJQAAAAwAAAACAAAADgAAABQAAAAAAAAAEAAAABQAAAA=</Object>
  <Object Id="idInvalidSigLnImg">AQAAAGwAAAAAAAAAAAAAALMBAADQAAAAAAAAAAAAAACEHgAAlw4AACBFTUYAAAEALCQAALAAAAAGAAAAAAAAAAAAAAAAAAAAgAcAADgEAABYAQAAwQAAAAAAAAAAAAAAAAAAAMA/BQDo8QIACgAAABAAAAAAAAAAAAAAAEsAAAAQAAAAAAAAAAUAAAAeAAAAGAAAAAAAAAAAAAAAtAEAANEAAAAnAAAAGAAAAAEAAAAAAAAAAAAAAAAAAAAlAAAADAAAAAEAAABMAAAAZAAAAAAAAAAAAAAAswEAANAAAAAAAAAAAAAAALQBAADRAAAAIQDwAAAAAAAAAAAAAACAPwAAAAAAAAAAAACAPwAAAAAAAAAAAAAAAAAAAAAAAAAAAAAAAAAAAAAAAAAAJQAAAAwAAAAAAACAKAAAAAwAAAABAAAAJwAAABgAAAABAAAAAAAAAP///wAAAAAAJQAAAAwAAAABAAAATAAAAGQAAAAAAAAAAAAAAD8BAADQAAAAAAAAAAAAAABAAQAA0QAAACEA8AAAAAAAAAAAAAAAgD8AAAAAAAAAAAAAgD8AAAAAAAAAAAAAAAAAAAAAAAAAAAAAAAAAAAAAAAAAACUAAAAMAAAAAAAAgCgAAAAMAAAAAQAAACcAAAAYAAAAAQAAAAAAAADw8PAAAAAAACUAAAAMAAAAAQAAAEwAAABkAAAAAAAAAAAAAACzAQAA0AAAAAAAAAAAAAAAtAEAANEAAAAhAPAAAAAAAAAAAAAAAIA/AAAAAAAAAAAAAIA/AAAAAAAAAAAAAAAAAAAAAAAAAAAAAAAAAAAAAAAAAAAlAAAADAAAAAAAAIAoAAAADAAAAAEAAAAnAAAAGAAAAAEAAAAAAAAA8PDwAAAAAAAlAAAADAAAAAEAAABMAAAAZAAAAAAAAAAAAAAAswEAANAAAAAAAAAAAAAAALQBAADRAAAAIQDwAAAAAAAAAAAAAACAPwAAAAAAAAAAAACAPwAAAAAAAAAAAAAAAAAAAAAAAAAAAAAAAAAAAAAAAAAAJQAAAAwAAAAAAACAKAAAAAwAAAABAAAAJwAAABgAAAABAAAAAAAAAPDw8AAAAAAAJQAAAAwAAAABAAAATAAAAGQAAAAAAAAAAAAAALMBAADQAAAAAAAAAAAAAAC0AQAA0QAAACEA8AAAAAAAAAAAAAAAgD8AAAAAAAAAAAAAgD8AAAAAAAAAAAAAAAAAAAAAAAAAAAAAAAAAAAAAAAAAACUAAAAMAAAAAAAAgCgAAAAMAAAAAQAAACcAAAAYAAAAAQAAAAAAAADw8PAAAAAAACUAAAAMAAAAAQAAAEwAAABkAAAAAAAAAAAAAACzAQAA0AAAAAAAAAAAAAAAtAEAANEAAAAhAPAAAAAAAAAAAAAAAIA/AAAAAAAAAAAAAIA/AAAAAAAAAAAAAAAAAAAAAAAAAAAAAAAAAAAAAAAAAAAlAAAADAAAAAAAAIAoAAAADAAAAAEAAAAnAAAAGAAAAAEAAAAAAAAA////AAAAAAAlAAAADAAAAAEAAABMAAAAZAAAAAAAAAAAAAAAswEAANAAAAAAAAAAAAAAALQBAADRAAAAIQDwAAAAAAAAAAAAAACAPwAAAAAAAAAAAACAPwAAAAAAAAAAAAAAAAAAAAAAAAAAAAAAAAAAAAAAAAAAJQAAAAwAAAAAAACAKAAAAAwAAAABAAAAJwAAABgAAAABAAAAAAAAAP///wAAAAAAJQAAAAwAAAABAAAATAAAAGQAAAAAAAAAAAAAALMBAADQAAAAAAAAAAAAAAC0AQAA0QAAACEA8AAAAAAAAAAAAAAAgD8AAAAAAAAAAAAAgD8AAAAAAAAAAAAAAAAAAAAAAAAAAAAAAAAAAAAAAAAAACUAAAAMAAAAAAAAgCgAAAAMAAAAAQAAACcAAAAYAAAAAQAAAAAAAAD///8AAAAAACUAAAAMAAAAAQAAAEwAAABkAAAAAAAAAAQAAAA/AQAAHQAAAAAAAAAEAAAAQAEAABoAAAAhAPAAAAAAAAAAAAAAAIA/AAAAAAAAAAAAAIA/AAAAAAAAAAAAAAAAAAAAAAAAAAAAAAAAAAAAAAAAAAAlAAAADAAAAAAAAIAoAAAADAAAAAEAAAAnAAAAGAAAAAEAAAAAAAAA////AAAAAAAlAAAADAAAAAEAAABMAAAAZAAAAA4AAAAEAAAAJwAAAB0AAAAOAAAABAAAABoAAAAaAAAAIQDwAAAAAAAAAAAAAACAPwAAAAAAAAAAAACAPwAAAAAAAAAAAAAAAAAAAAAAAAAAAAAAAAAAAAAAAAAAJQAAAAwAAAAAAACAKAAAAAwAAAABAAAAUAAAADQHAAAPAAAABAAAACYAAAAbAAAADwAAAAQAAAAAAAAAAAAAABgAAAAYAAAATAAAACgAAAB0AAAAwAYAAAAAAAAAAAAAGAAAACgAAAAYAAAAGAAAAAEAGAAAAAAAAAAAAAAAAAAAAAAAAAAAAAAAAAAAAAAAAAAAAAAAAAAAAAAAAAAAAAAAAAAAAAAAAAAAAAAAAAAIDiMPG0MAAAAAAAAAAAAAAAAAAAAAAAAAAAAAAAABAgUYKWcAAAAAAAAAAAAAAAAAAAAAAAAAAAAAAAAAAAAAAAAAAAACBAoxVNMyVdYaLXEAAAAAAAAAAAAAAAAAAAAAAAAAAQIgOIwXKGQAAAAAAAAAAAAAAAAAAAAAAAAAAAAAAAAAAAAAAAAAAAAAAAAiO5QyVdYyVdYRHksAAAAAAAAAAAAAAAAAAAAfNYUqSLUBAgUAAACCwupfhK1fhK1fhK1fhK1fhK1fhK1fhK1fhK1fhK1MaYoHCxosTL8yVdYwU9ALEy8iMD9KaIgGCAweNIIxVNMLFDIAAAAAAABfhK2XzO2x2fKRyey02vKUy+202vKaze602vKUy+202vJaeo4IDyUuT8YyVdYtTsQIDiMEBgoiOpIyVdYcMXsAAAAAAAAAAABfhK212/P4+/6n1PD///+u2PH///+93/T///+u2PH///+12/Ofn58JDiEqSbcyVdYuT8YoRa0yVdYlP54HCxEAAAAAAAAAAABfhK2Mx+yaze7///////////////////////////////////8AAAAAAAACBQwoRKsyVdYyVdYrSroDBg87UmsAAAAAAAAAAABfhK212/P4+/7////////////////////////////////t7e1paWkFBw8dMn0yVdYyVdYyVdYwU9ASIFAMERYAAAAAAAAAAABfhK2XzO2x2fL///+xfUqxfUqxfUqxfUqxfUqxfUq5t7QVFhcUI1guT8YyVdYyVdYuT8YMFjcaLXEwU9AeNIIBAwcAAAAAAABfhK212/P4+/7///////////////////////////82NjYjPJcyVdYyVdYyVdYqSbcHDB5jY2NaWloHDB4fNYUoRa0LFDIAAABfhK2XzO2x2fL///+xfUqxfUqxfUqxfUqxfUqxfUpLS0shOY8yVdYyVdYdMn0ICxKfn5////+02vJ5p8UhLj0FChkTIVMAAABfhK212/P4+/7////////////////////////////MzMwNDhUUIlUIDyVISEjY2Nj///////////+n1PBfhK0AAAAAAAAAAABfhK2XzO2x2fL////////W6/ibzu6bzu7c7vn////////h4eGZmZnDw8P///////////////+02vKRyexfhK0AAAAAAAAAAABfhK212/P4+/7////R6feCwuqCwuqCwuqGxOvc7vn///////////////////////////////////+n1PBfhK0AAAAAAAAAAABfhK2XzO2x2fL///+Yze6CwuqCwuqCwuqCwuqn1PD///////////////////////////////+02vKRyexfhK0AAAAAAAAAAABfhK212/P4+/7///+Yze6CwuqCwuqCwuqCwuqn1PD///////////////////////////////////+n1PBfhK0AAAAAAAAAAABfhK2XzO2x2fL////R6feCwuqCwuqCwuqGxOvc7vn///////////////////////////////+02vKRyexfhK0AAAAAAAAAAABfhK212/P4+/7////////W6/ibzu6bzu7N5/f///////////////////////////////////////+n1PBfhK0AAAAAAAAAAABfhK2Mx+yaze7///////////////////////////////////////////////////////////+bzu6JxutfhK0AAAAAAAAAAABfhK212/P4+/6n1PD///+u2PH///+93/T///+u2PH///+12/P///+12/P///+12/P///+f0O////+u2PFfhK0AAAAAAAAAAABfhK2XzO2x2fKRyey02vKUy+202vKaze602vKUy+202vKXzO202vKXzO202vKXzO202vKOyOy02vKUy+1fhK0AAAAAAAAAAACCwupfhK1fhK1fhK1fhK1fhK1fhK1fhK1fhK1fhK1fhK1fhK1fhK1fhK1fhK1fhK1fhK1fhK1fhK1fhK2CwuoAAAAAAAAAAAAAAAAAAAAAAAAAAAAAAAAAAAAAAAAAAAAAAAAAAAAAAAAAAAAAAAAAAAAAAAAAAAAAAAAAAAAAAAAAAAAAAAAAAAAAAAAAAAAAAAAAAAAAAAAAAAAAAAAAAAAAAAAAAAAAAAAAAAAAAAAAAAAAAAAAAAAAAAAAAAAAAAAAAAAAAAAAAAAAAAAAAAAAAAAnAAAAGAAAAAEAAAAAAAAA////AAAAAAAlAAAADAAAAAEAAABMAAAAZAAAADYAAAAFAAAAqwAAABsAAAA2AAAABQAAAHYAAAAXAAAAIQDwAAAAAAAAAAAAAACAPwAAAAAAAAAAAACAPwAAAAAAAAAAAAAAAAAAAAAAAAAAAAAAAAAAAAAAAAAAJQAAAAwAAAAAAACAKAAAAAwAAAABAAAAUgAAAHABAAABAAAA7////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YAAAAFAAAArAAAABwAAAAlAAAADAAAAAEAAABUAAAAqAAAADcAAAAFAAAAqgAAABsAAAABAAAAVVWPQYX2jkE3AAAABQAAAA8AAABMAAAAAAAAAAAAAAAAAAAA//////////9sAAAARgBpAHIAbQBhACAAbgBvACAAdgDhAGwAaQBkAGEAAAAIAAAABAAAAAYAAAAPAAAACQAAAAUAAAAKAAAACgAAAAUAAAAIAAAACQAAAAQAAAAEAAAACgAAAAkAAABLAAAAQAAAADAAAAAFAAAAIAAAAAEAAAABAAAAEAAAAAAAAAAAAAAAtAEAANEAAAAAAAAAAAAAALQBAADR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JAAAAAAAAABQAAAAIQDwAAAAAAAAAAAAAACAPwAAAAAAAAAAAACAPwAAAAAAAAAAAAAAAAAAAAAAAAAAAAAAAAAAAAAAAAAAJQAAAAwAAAAAAACAKAAAAAwAAAADAAAAJwAAABgAAAADAAAAAAAAAAAAAAAAAAAAJQAAAAwAAAADAAAATAAAAGQAAAAAAAAAAAAAAP//////////AAAAACQAAABAAQAAAAAAACEA8AAAAAAAAAAAAAAAgD8AAAAAAAAAAAAAgD8AAAAAAAAAAAAAAAAAAAAAAAAAAAAAAAAAAAAAAAAAACUAAAAMAAAAAAAAgCgAAAAMAAAAAwAAACcAAAAYAAAAAwAAAAAAAAAAAAAAAAAAACUAAAAMAAAAAwAAAEwAAABkAAAAAAAAAAAAAAD//////////0ABAAAkAAAAAAAAAFAAAAAhAPAAAAAAAAAAAAAAAIA/AAAAAAAAAAAAAIA/AAAAAAAAAAAAAAAAAAAAAAAAAAAAAAAAAAAAAAAAAAAlAAAADAAAAAAAAIAoAAAADAAAAAMAAAAnAAAAGAAAAAMAAAAAAAAAAAAAAAAAAAAlAAAADAAAAAMAAABMAAAAZAAAAAAAAAB0AAAAPwEAAHUAAAAAAAAAdAAAAEABAAACAAAAIQDwAAAAAAAAAAAAAACAPwAAAAAAAAAAAACAPwAAAAAAAAAAAAAAAAAAAAAAAAAAAAAAAAAAAAAAAAAAJQAAAAwAAAAAAACAKAAAAAwAAAADAAAAJwAAABgAAAADAAAAAAAAAP///wAAAAAAJQAAAAwAAAADAAAATAAAAGQAAAAAAAAAJAAAAD8BAABzAAAAAAAAACQAAABAAQAAUAAAACEA8AAAAAAAAAAAAAAAgD8AAAAAAAAAAAAAgD8AAAAAAAAAAAAAAAAAAAAAAAAAAAAAAAAAAAAAAAAAACUAAAAMAAAAAAAAgCgAAAAMAAAAAwAAACcAAAAYAAAAAwAAAAAAAAD///8AAAAAACUAAAAMAAAAAwAAAEwAAABkAAAACwAAAEUAAAAnAAAAcwAAAAsAAABFAAAAHQAAAC8AAAAhAPAAAAAAAAAAAAAAAIA/AAAAAAAAAAAAAIA/AAAAAAAAAAAAAAAAAAAAAAAAAAAAAAAAAAAAAAAAAAAlAAAADAAAAAAAAIAoAAAADAAAAAMAAABSAAAAcAEAAAMAAADW////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EUAAAAmAAAAcwAAAAEAAABVVY9BhfaOQQwAAAB0AAAAAQAAAEwAAAAEAAAACwAAAEUAAAAoAAAAdAAAAFAAAABYAAAAGwAAABYAAAAMAAAAAAAAACUAAAAMAAAAAgAAACcAAAAYAAAABAAAAAAAAAD///8AAAAAACUAAAAMAAAABAAAAEwAAABkAAAANgAAACgAAAA0AQAAcwAAADYAAAAoAAAA/wAAAEwAAAAhAPAAAAAAAAAAAAAAAIA/AAAAAAAAAAAAAIA/AAAAAAAAAAAAAAAAAAAAAAAAAAAAAAAAAAAAAAAAAAAlAAAADAAAAAAAAIAoAAAADAAAAAQAAAAnAAAAGAAAAAQAAAAAAAAA////AAAAAAAlAAAADAAAAAQAAABMAAAAZAAAADYAAAAoAAAANAEAAG8AAAA2AAAAKAAAAP8AAABIAAAAIQDwAAAAAAAAAAAAAACAPwAAAAAAAAAAAACAPwAAAAAAAAAAAAAAAAAAAAAAAAAAAAAAAAAAAAAAAAAAJQAAAAwAAAAAAACAKAAAAAwAAAAEAAAAJwAAABgAAAAEAAAAAAAAAP///wAAAAAAJQAAAAwAAAAEAAAATAAAAGQAAAA2AAAATAAAACkBAABvAAAANgAAAEwAAAD0AAAAJAAAACEA8AAAAAAAAAAAAAAAgD8AAAAAAAAAAAAAgD8AAAAAAAAAAAAAAAAAAAAAAAAAAAAAAAAAAAAAAAAAACUAAAAMAAAAAAAAgCgAAAAMAAAABAAAAFIAAABwAQAABAAAAOb///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2AAAATAAAACoBAABwAAAAJQAAAAwAAAAEAAAAVAAAANAAAAA3AAAATAAAACgBAABvAAAAAQAAAFVVj0GF9o5BNwAAAEwAAAAWAAAATAAAAAAAAAAAAAAAAAAAAP//////////eAAAAEEAcgBuAGEAbABkAG8AIABIAC4AIABBAGMAbwBzAHQAYQAgAEwALgAuAC4AEQAAAAkAAAAPAAAADQAAAAYAAAAPAAAADwAAAAcAAAASAAAABgAAAAcAAAARAAAADAAAAA8AAAALAAAACQAAAA0AAAAHAAAADAAAAAYAAAAGAAAABgAAAEsAAABAAAAAMAAAAAUAAAAgAAAAAQAAAAEAAAAQAAAAAAAAAAAAAAC0AQAA0QAAAAAAAAAAAAAAtAEAANEAAAAlAAAADAAAAAIAAAAnAAAAGAAAAAUAAAAAAAAA////AAAAAAAlAAAADAAAAAUAAABMAAAAZAAAAAAAAAB8AAAAswEAAMwAAAAAAAAAfAAAALQBAABRAAAAIQDwAAAAAAAAAAAAAACAPwAAAAAAAAAAAACAPwAAAAAAAAAAAAAAAAAAAAAAAAAAAAAAAAAAAAAAAAAAJQAAAAwAAAAAAACAKAAAAAwAAAAFAAAAJwAAABgAAAAFAAAAAAAAAP///wAAAAAAJQAAAAwAAAAFAAAATAAAAGQAAAAOAAAAfAAAAD8BAACSAAAADgAAAHwAAAAyAQAAFwAAACEA8AAAAAAAAAAAAAAAgD8AAAAAAAAAAAAAgD8AAAAAAAAAAAAAAAAAAAAAAAAAAAAAAAAAAAAAAAAAACUAAAAMAAAAAAAAgCgAAAAMAAAABQAAACUAAAAMAAAAAQAAABgAAAAMAAAAAAAAABIAAAAMAAAAAQAAAB4AAAAYAAAADgAAAHwAAABAAQAAkwAAACUAAAAMAAAAAQAAAFQAAADYAAAADwAAAHwAAADnAAAAkgAAAAEAAABVVY9BhfaOQQ8AAAB8AAAAFwAAAEwAAAAAAAAAAAAAAAAAAAD//////////3wAAABBAFIATgBBAEwARABPACAASAAuACAAQQBDAE8AUwBUAEEAIABMAEUAWQBFAFMA7MsLAAAACgAAAA0AAAALAAAACAAAAAwAAAANAAAABQAAAAwAAAAEAAAABQAAAAsAAAALAAAADQAAAAkAAAAJAAAACwAAAAUAAAAIAAAACQAAAAkAAAAJAAAACQAAAEsAAABAAAAAMAAAAAUAAAAgAAAAAQAAAAEAAAAQAAAAAAAAAAAAAAC0AQAA0QAAAAAAAAAAAAAAtAEAANEAAAAlAAAADAAAAAIAAAAnAAAAGAAAAAUAAAAAAAAA////AAAAAAAlAAAADAAAAAUAAABMAAAAZAAAAA4AAACZAAAAPwEAAK8AAAAOAAAAmQAAADIBAAAXAAAAIQDwAAAAAAAAAAAAAACAPwAAAAAAAAAAAACAPwAAAAAAAAAAAAAAAAAAAAAAAAAAAAAAAAAAAAAAAAAAJQAAAAwAAAAAAACAKAAAAAwAAAAFAAAAJQAAAAwAAAABAAAAGAAAAAwAAAAAAAAAEgAAAAwAAAABAAAAHgAAABgAAAAOAAAAmQAAAEABAACwAAAAJQAAAAwAAAABAAAAVAAAAKgAAAAPAAAAmQAAAKQAAACvAAAAAQAAAFVVj0GF9o5BDwAAAJkAAAAPAAAATAAAAAAAAAAAAAAAAAAAAP//////////bAAAAEEAVQBEAEkAVABPAFIAIABFAFgAVABFAFIATgBPANvpCwAAAAwAAAAMAAAABQAAAAkAAAANAAAACgAAAAUAAAAJAAAACgAAAAkAAAAJAAAACgAAAA0AAAANAAAASwAAAEAAAAAwAAAABQAAACAAAAABAAAAAQAAABAAAAAAAAAAAAAAALQBAADRAAAAAAAAAAAAAAC0AQAA0QAAACUAAAAMAAAAAgAAACcAAAAYAAAABQAAAAAAAAD///8AAAAAACUAAAAMAAAABQAAAEwAAABkAAAADgAAALYAAAClAQAAzAAAAA4AAAC2AAAAmAEAABcAAAAhAPAAAAAAAAAAAAAAAIA/AAAAAAAAAAAAAIA/AAAAAAAAAAAAAAAAAAAAAAAAAAAAAAAAAAAAAAAAAAAlAAAADAAAAAAAAIAoAAAADAAAAAUAAAAlAAAADAAAAAEAAAAYAAAADAAAAAAAAAASAAAADAAAAAEAAAAWAAAADAAAAAAAAABUAAAAVAEAAA8AAAC2AAAApAEAAMwAAAABAAAAVVWPQYX2jkEPAAAAtgAAACwAAABMAAAABAAAAA4AAAC2AAAApgEAAM0AAACkAAAARgBpAHIAbQBhAGQAbwAgAHAAbwByADoAIABBAFIATgBBAEwARABPACAASABFAFIATgBFAEcASQBMAEQATwAgAEEAQwBPAFMAVABBACAATABFAFkARQBTAAgAAAAEAAAABgAAAA8AAAAJAAAACgAAAAoAAAAFAAAACgAAAAoAAAAGAAAABAAAAAUAAAALAAAACgAAAA0AAAALAAAACAAAAAwAAAANAAAABQAAAAwAAAAJAAAACgAAAA0AAAAJAAAADAAAAAUAAAAIAAAADAAAAA0AAAAFAAAACwAAAAsAAAANAAAACQAAAAkAAAALAAAABQAAAAgAAAAJAAAACQAAAAkAAAAJAAAAFgAAAAwAAAAAAAAAJQAAAAwAAAACAAAADgAAABQAAAAAAAAAEAAAABQAAAA=</Object>
</Signature>
</file>

<file path=_xmlsignatures/sig19.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EFlB2L3rId0+s528Y8njC2sGqWPXt6Rz+hy1XUD26U0=</DigestValue>
    </Reference>
    <Reference Type="http://www.w3.org/2000/09/xmldsig#Object" URI="#idOfficeObject">
      <DigestMethod Algorithm="http://www.w3.org/2001/04/xmlenc#sha256"/>
      <DigestValue>u0hzhAq+rfPw3vkj9BEYLir26+EyoDHVw9UT7vyh+Mg=</DigestValue>
    </Reference>
    <Reference Type="http://uri.etsi.org/01903#SignedProperties" URI="#idSignedProperties">
      <Transforms>
        <Transform Algorithm="http://www.w3.org/TR/2001/REC-xml-c14n-20010315"/>
      </Transforms>
      <DigestMethod Algorithm="http://www.w3.org/2001/04/xmlenc#sha256"/>
      <DigestValue>sDl93nJyorPTnhWQqyF7r8g9n+mkmV+WnKdjqQ/wYAo=</DigestValue>
    </Reference>
    <Reference Type="http://www.w3.org/2000/09/xmldsig#Object" URI="#idValidSigLnImg">
      <DigestMethod Algorithm="http://www.w3.org/2001/04/xmlenc#sha256"/>
      <DigestValue>/4OMzt3apEzahHW7ywSdsPy3N0jmVKkqf2G19YuJN+U=</DigestValue>
    </Reference>
    <Reference Type="http://www.w3.org/2000/09/xmldsig#Object" URI="#idInvalidSigLnImg">
      <DigestMethod Algorithm="http://www.w3.org/2001/04/xmlenc#sha256"/>
      <DigestValue>V5q9BzdtBaT5PfUU7WZvhqToJNv+cAeBchgZpyVywA8=</DigestValue>
    </Reference>
  </SignedInfo>
  <SignatureValue>2uU8HPdQItDinuW5C/kYq0DzB0IaLoFc/GXsEnHUn+uZNp2msu6bdbKJ4H3z4oSHIaWVtTp2aZTq
McViR7zPK4cCEsxUzZDpWb/124ZZmxMgY7leAj2gcffZaoYfuLKq5ljLcF5jPPaZe7TbvTaAkjWd
7amY+QzVYEUFQd9rcZR8Cc35VF59KIO/+s8mZJPSLeDbjeGmTVGPfQOAZuInrDaRcmUJkasm7qf/
nxzUCg2BHNKzL+rORt22tY3404soBYOZJUpbLiDZi089mFkQtHogCzts8sLaLinyGt+mCy6W1ynJ
ORxPcU4BR65Yj+x0kc88joRMz1f3WIGv1KVbbg==</SignatureValue>
  <KeyInfo>
    <X509Data>
      <X509Certificate>MIIInDCCBoSgAwIBAgIQQR+kvrJeY+VmCyEDeKcntjANBgkqhkiG9w0BAQsFADCBgTEWMBQGA1UEBRMNUlVDODAwODAwOTktMDERMA8GA1UEAxMIVklUIFMuQS4xODA2BgNVBAsML1ByZXN0YWRvciBDdWFsaWZpY2FkbyBkZSBTZXJ2aWNpb3MgZGUgQ29uZmlhbnphMQ0wCwYDVQQKDARJQ1BQMQswCQYDVQQGEwJQWTAeFw0yNDA0MDEyMTAyNTlaFw0yNjA0MDEyMTAyNTlaMIHDMRswGQYDVQQqDBJBUk5BTERPIEhFUk5FR0lMRE8xFTATBgNVBAQMDEFDT1NUQSBMRVlFUzESMBAGA1UEBRMJQ0kxNTUyOTE0MSgwJgYDVQQDDB9BUk5BTERPIEhFUk5FR0lMRE8gQUNPU1RBIExFWUVTMQswCQYDVQQLDAJGMjE1MDMGA1UECgwsQ0VSVElGSUNBRE8gQ1VBTElGSUNBRE8gREUgRklSTUEgRUxFQ1RST05JQ0ExCzAJBgNVBAYTAlBZMIIBIjANBgkqhkiG9w0BAQEFAAOCAQ8AMIIBCgKCAQEA65B57I7Zj+L1hM9uLdoxLq8IGZOjW3/1TIINxiZGJEe4dXuXOAkmG48AabYWNrfRoQ2TG8K1vQ9sIg1OmAqSxIzwvjdcr5dJ3b1vnRSjR/J7v/GdFWrIxuchxFKxb+xqXRSjZRdxX//H3Mmr8PjZ+XAsN5WqTQrzZQwmxQBpEW63/J8ic4OWwW+R/QKMLRIboqBzpbi1/z3VkaS75riy9Fbt4chQ6nYYIIUmWeaUNIHlvU8I7XY78r6aXPYyIoje6wLOoGipWk3wx82rmpyzkzUTxeVztyd9n3KqnuwGDLSQpbYOeg2S8xv9LEQ3p0btNMWMbqCPmNQBiqeV+Bsw6wIDAQABo4IDyjCCA8YwDAYDVR0TAQH/BAIwADAOBgNVHQ8BAf8EBAMCBeAwLAYDVR0lAQH/BCIwIAYIKwYBBQUHAwQGCCsGAQUFBwMCBgorBgEEAYI3FAICMB0GA1UdDgQWBBSaFasvbkBtwUCS2bmoquYVIRB/wz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TBgNVHREETDBKgRxBUk5BTERPLkFDT1NUQUBDT0FMUEE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BhpcOndzdGH3mvir4EKJOYo8lMdZ++xVqO771OtiqG393WSFGsFH2rHVyFQSyTBYXodjPHQRXqGpEl5N++Hwe20whezlBP4g+z1A94r5Rpb2mt2eN9YFUhkXb5SPVxLjTG68/0eKCnkvtdnJ1gz7RCIs0udlPJdgTe+Jhm121EiVuZ8cw4JUyE2Z844zTPffw/Zwjaer0ZOuQdmUnfqTnetmz2hC4eKBvK9O2AaR/CH1Tfa8QyHwrIgWCZgESmGVo2O2lNcVcMweO+XFbQyZ2q60Ny81xwd+WYIqYCt30sc7bZ5uTJEKJeXHuJ4GFhw4dkhUQmT3inOFJ+089yEK0wx9nvhRLZDlpZcXKMtZWYku1Tc1UAKzo8gRLHTYjlw8Ovq0nUdmkACU9/XdaEDHT0WOh7QaK3XXwNABaSqXD/EI9aVLUD0OASc74wcxJRCRE8E9qAvlG/bmSCVvRY6l605pKkaSvcgBWInNIuN16Wq/RAGPbcrgB4ZplFhNXf5TBNhtW3YkF9/Z2fTHdhiWBeKwkGM/36DS+gZQR2/FCcmdyJncNm/HsK9KcUoAfFNyPP8IS2K/Uuot/GSGROJt5dmbXhdm28aLg/EigsZHnQ3+RuZytXwno9iXK/3Y6z+gKE0XttMxjTZQ3R83a970n9g0BsAU4X6PlR0Bg9rGcg6</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kQWoIKwzKWTvAz5sa/RQOAq9+E8K2lG4zJEPE5lqHdg=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04WYIvNSXsG7g7/ViYzSbELJEswATmX/Rm7qu57Srrk=</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yljvDcZbJaKTkalOGouz4xgxPMHUwsCTTc1c5F/8BXE=</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KJLxHcorHeaiUolcxFvfIoDO7MVuQ0jr3gAwZx2d0SQ=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Yd1Sr1SIaXfZICr0wH84YuNK+U0dD+JWVh2CYwy4FAE=</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NTvHS4ipQABLP4cuhOOFHOPka9PhicKDdQ3Oziyh9R8=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0fTaYyy4GskkBMmw330GJ/tEfYk1ki16PDj/WXzlMRg=</DigestValue>
      </Reference>
      <Reference URI="/xl/drawings/vmlDrawing2.vml?ContentType=application/vnd.openxmlformats-officedocument.vmlDrawing">
        <DigestMethod Algorithm="http://www.w3.org/2001/04/xmlenc#sha256"/>
        <DigestValue>9MEtGnMjT/0qMA5xmk0CWW5wkYGen1VdEgVVhXSFg14=</DigestValue>
      </Reference>
      <Reference URI="/xl/drawings/vmlDrawing3.vml?ContentType=application/vnd.openxmlformats-officedocument.vmlDrawing">
        <DigestMethod Algorithm="http://www.w3.org/2001/04/xmlenc#sha256"/>
        <DigestValue>Oiu2NM4BJ92kHE3XM3kHgxQ0iHazAJQNdYCYEbQklkw=</DigestValue>
      </Reference>
      <Reference URI="/xl/drawings/vmlDrawing4.vml?ContentType=application/vnd.openxmlformats-officedocument.vmlDrawing">
        <DigestMethod Algorithm="http://www.w3.org/2001/04/xmlenc#sha256"/>
        <DigestValue>d5H2Drf+dA1i5OrZffA0pRwTwY880N2K26N0sMrEPlA=</DigestValue>
      </Reference>
      <Reference URI="/xl/drawings/vmlDrawing5.vml?ContentType=application/vnd.openxmlformats-officedocument.vmlDrawing">
        <DigestMethod Algorithm="http://www.w3.org/2001/04/xmlenc#sha256"/>
        <DigestValue>e4Ua36zP1XBAPR1lOcT9EK+fkgaQphdY2cRlVcOCXq4=</DigestValue>
      </Reference>
      <Reference URI="/xl/drawings/vmlDrawing6.vml?ContentType=application/vnd.openxmlformats-officedocument.vmlDrawing">
        <DigestMethod Algorithm="http://www.w3.org/2001/04/xmlenc#sha256"/>
        <DigestValue>weK0nno1HTRngKokdZDpuuP/YQ9yjeVqRCL7VAN8Pho=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H2jsgiDynawndJVdB5c3/GfklDceUdjk1hMtDNTD4+Y=</DigestValue>
      </Reference>
      <Reference URI="/xl/externalLinks/externalLink1.xml?ContentType=application/vnd.openxmlformats-officedocument.spreadsheetml.externalLink+xml">
        <DigestMethod Algorithm="http://www.w3.org/2001/04/xmlenc#sha256"/>
        <DigestValue>ZWd7In1SjXw1yQzGkU+aW3nMtpAW7BnW6l/htxJ4brE=</DigestValue>
      </Reference>
      <Reference URI="/xl/media/image1.emf?ContentType=image/x-emf">
        <DigestMethod Algorithm="http://www.w3.org/2001/04/xmlenc#sha256"/>
        <DigestValue>zYFCDzzhyDDEr8JUx7t8ZbXp03EKn6lexblXp5Gn4xs=</DigestValue>
      </Reference>
      <Reference URI="/xl/media/image10.emf?ContentType=image/x-emf">
        <DigestMethod Algorithm="http://www.w3.org/2001/04/xmlenc#sha256"/>
        <DigestValue>mBkH5qE3oM43adWNm1HDNWaFA/RFjqp8r7zHlJ9q2rU=</DigestValue>
      </Reference>
      <Reference URI="/xl/media/image11.emf?ContentType=image/x-emf">
        <DigestMethod Algorithm="http://www.w3.org/2001/04/xmlenc#sha256"/>
        <DigestValue>finZsBevH2YJjioa28c04YSVPCt0AeYRqrpKfuXo2oQ=</DigestValue>
      </Reference>
      <Reference URI="/xl/media/image12.emf?ContentType=image/x-emf">
        <DigestMethod Algorithm="http://www.w3.org/2001/04/xmlenc#sha256"/>
        <DigestValue>g6SSZ5UVC1RCwsFGCtj1VcCewypadJL+cuWn0Y2ON6I=</DigestValue>
      </Reference>
      <Reference URI="/xl/media/image13.emf?ContentType=image/x-emf">
        <DigestMethod Algorithm="http://www.w3.org/2001/04/xmlenc#sha256"/>
        <DigestValue>Jbm0dKA6odAW0LeL2ILqJJ+sKaur0F4ITPk9lWUqh7o=</DigestValue>
      </Reference>
      <Reference URI="/xl/media/image14.emf?ContentType=image/x-emf">
        <DigestMethod Algorithm="http://www.w3.org/2001/04/xmlenc#sha256"/>
        <DigestValue>z+B/vqUdHm41805P52GahidXq0f6/V7uKAhRfE+Bo9s=</DigestValue>
      </Reference>
      <Reference URI="/xl/media/image15.emf?ContentType=image/x-emf">
        <DigestMethod Algorithm="http://www.w3.org/2001/04/xmlenc#sha256"/>
        <DigestValue>QEKE+U72icoS2cxex5QzyhCDZoOcBA0CJoOQLgHvNcA=</DigestValue>
      </Reference>
      <Reference URI="/xl/media/image16.emf?ContentType=image/x-emf">
        <DigestMethod Algorithm="http://www.w3.org/2001/04/xmlenc#sha256"/>
        <DigestValue>xJokY1U7oVolaCK1gmdsKgnlsrheO8UHKDTG/BHpF88=</DigestValue>
      </Reference>
      <Reference URI="/xl/media/image2.emf?ContentType=image/x-emf">
        <DigestMethod Algorithm="http://www.w3.org/2001/04/xmlenc#sha256"/>
        <DigestValue>XLFne+i77Ya9IgW2anc6RhntYqosrdM04jmpuqTpKTY=</DigestValue>
      </Reference>
      <Reference URI="/xl/media/image3.emf?ContentType=image/x-emf">
        <DigestMethod Algorithm="http://www.w3.org/2001/04/xmlenc#sha256"/>
        <DigestValue>U6+PvD3ksLtmkxee7cx1TLqpb/GzXIyYZiYKfHQa65g=</DigestValue>
      </Reference>
      <Reference URI="/xl/media/image4.emf?ContentType=image/x-emf">
        <DigestMethod Algorithm="http://www.w3.org/2001/04/xmlenc#sha256"/>
        <DigestValue>m6Z0LMqPZ2+MAKvFOon7I6uutd2I3d+VaBVdYupeJDU=</DigestValue>
      </Reference>
      <Reference URI="/xl/media/image5.emf?ContentType=image/x-emf">
        <DigestMethod Algorithm="http://www.w3.org/2001/04/xmlenc#sha256"/>
        <DigestValue>68XwdD4FTgPL56gFHZxOZzSh/fKDbLdgixM8w5t/HJM=</DigestValue>
      </Reference>
      <Reference URI="/xl/media/image6.emf?ContentType=image/x-emf">
        <DigestMethod Algorithm="http://www.w3.org/2001/04/xmlenc#sha256"/>
        <DigestValue>CE5eHeXx5figHP4E+pnLnUM0HT31/hKDBCDnoUHl7pw=</DigestValue>
      </Reference>
      <Reference URI="/xl/media/image7.emf?ContentType=image/x-emf">
        <DigestMethod Algorithm="http://www.w3.org/2001/04/xmlenc#sha256"/>
        <DigestValue>mPJPZ6MecoOtgdWS700wDfaYLrZPuaQEi+yJGMPljIk=</DigestValue>
      </Reference>
      <Reference URI="/xl/media/image8.emf?ContentType=image/x-emf">
        <DigestMethod Algorithm="http://www.w3.org/2001/04/xmlenc#sha256"/>
        <DigestValue>DS77KxQeqITdACQwijEeQzOFByVED2+JesmUpoqTips=</DigestValue>
      </Reference>
      <Reference URI="/xl/media/image9.emf?ContentType=image/x-emf">
        <DigestMethod Algorithm="http://www.w3.org/2001/04/xmlenc#sha256"/>
        <DigestValue>KuT5cGJfZ1Me6VFQOtS/jlhv6feaiX6ZVGyMtauu1UU=</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tv0mghujyKdZOGT08dDSd6mHkYkNNz+uQFo0+3O77jA=</DigestValue>
      </Reference>
      <Reference URI="/xl/styles.xml?ContentType=application/vnd.openxmlformats-officedocument.spreadsheetml.styles+xml">
        <DigestMethod Algorithm="http://www.w3.org/2001/04/xmlenc#sha256"/>
        <DigestValue>fA8bSDSQ+U179Wz5GPdvokcl4FPwtQUs+r1hZaax3Xk=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JFJq5wIlCIkx+VqU9GMlLA45kew1CTNjf2r9Ce+OCPU=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9c1BZNxXDoQCudJiHV/J41iET19S9K8xqxn8toRfwOk=</DigestValue>
      </Reference>
      <Reference URI="/xl/worksheets/sheet2.xml?ContentType=application/vnd.openxmlformats-officedocument.spreadsheetml.worksheet+xml">
        <DigestMethod Algorithm="http://www.w3.org/2001/04/xmlenc#sha256"/>
        <DigestValue>ydG6KzlxvhJJsjfRowvH984ubIVl4mBDx2ndOzBcYHQ=</DigestValue>
      </Reference>
      <Reference URI="/xl/worksheets/sheet3.xml?ContentType=application/vnd.openxmlformats-officedocument.spreadsheetml.worksheet+xml">
        <DigestMethod Algorithm="http://www.w3.org/2001/04/xmlenc#sha256"/>
        <DigestValue>uAT9nbqJHPrYyVOBmU6Bn0flTzSEIlwnuv19tbHFimc=</DigestValue>
      </Reference>
      <Reference URI="/xl/worksheets/sheet4.xml?ContentType=application/vnd.openxmlformats-officedocument.spreadsheetml.worksheet+xml">
        <DigestMethod Algorithm="http://www.w3.org/2001/04/xmlenc#sha256"/>
        <DigestValue>W7wFAOuTOaFuZ+wdwHoXL/lnKyklFpOFX5nAG0aSqkA=</DigestValue>
      </Reference>
      <Reference URI="/xl/worksheets/sheet5.xml?ContentType=application/vnd.openxmlformats-officedocument.spreadsheetml.worksheet+xml">
        <DigestMethod Algorithm="http://www.w3.org/2001/04/xmlenc#sha256"/>
        <DigestValue>22Yr9XKza8mpOl2KUUaAS5xU+LuTvXDKkRPupA0zOHE=</DigestValue>
      </Reference>
      <Reference URI="/xl/worksheets/sheet6.xml?ContentType=application/vnd.openxmlformats-officedocument.spreadsheetml.worksheet+xml">
        <DigestMethod Algorithm="http://www.w3.org/2001/04/xmlenc#sha256"/>
        <DigestValue>K92okni847dHuAaZZvJbeI+czIdNE1sMECeq7ij/eTU=</DigestValue>
      </Reference>
    </Manifest>
    <SignatureProperties>
      <SignatureProperty Id="idSignatureTime" Target="#idPackageSignature">
        <mdssi:SignatureTime xmlns:mdssi="http://schemas.openxmlformats.org/package/2006/digital-signature">
          <mdssi:Format>YYYY-MM-DDThh:mm:ssTZD</mdssi:Format>
          <mdssi:Value>2024-04-16T16:23:17Z</mdssi:Value>
        </mdssi:SignatureTime>
      </SignatureProperty>
    </SignatureProperties>
  </Object>
  <Object Id="idOfficeObject">
    <SignatureProperties>
      <SignatureProperty Id="idOfficeV1Details" Target="#idPackageSignature">
        <SignatureInfoV1 xmlns="http://schemas.microsoft.com/office/2006/digsig">
          <SetupID>{AF457FA5-9A34-4750-9CD7-D60C9BB3D77F}</SetupID>
          <SignatureText>Arnaldo H. Acosta Leyes</SignatureText>
          <SignatureImage/>
          <SignatureComments/>
          <WindowsVersion>10.0</WindowsVersion>
          <OfficeVersion>16.0.17425/26</OfficeVersion>
          <ApplicationVersion>16.0.17425</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2024-04-16T16:23:17Z</xd:SigningTime>
          <xd:SigningCertificate>
            <xd:Cert>
              <xd:CertDigest>
                <DigestMethod Algorithm="http://www.w3.org/2001/04/xmlenc#sha256"/>
                <DigestValue>j3QRsIc38kv1LPcRc+cLOoDdrsDBuAtFIlLk5iLj4z4=</DigestValue>
              </xd:CertDigest>
              <xd:IssuerSerial>
                <X509IssuerName>C=PY, O=ICPP, OU=Prestador Cualificado de Servicios de Confianza, CN=VIT S.A., SERIALNUMBER=RUC80080099-0</X509IssuerName>
                <X509SerialNumber>86564122352362430500587975892191881142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LMBAADQAAAAAAAAAAAAAACEHgAAlw4AACBFTUYAAAEANBwAAKoAAAAGAAAAAAAAAAAAAAAAAAAAgAcAADgEAABYAQAAwQAAAAAAAAAAAAAAAAAAAMA/BQDo8QIACgAAABAAAAAAAAAAAAAAAEsAAAAQAAAAAAAAAAUAAAAeAAAAGAAAAAAAAAAAAAAAtAEAANEAAAAnAAAAGAAAAAEAAAAAAAAAAAAAAAAAAAAlAAAADAAAAAEAAABMAAAAZAAAAAAAAAAAAAAAswEAANAAAAAAAAAAAAAAALQBAADRAAAAIQDwAAAAAAAAAAAAAACAPwAAAAAAAAAAAACAPwAAAAAAAAAAAAAAAAAAAAAAAAAAAAAAAAAAAAAAAAAAJQAAAAwAAAAAAACAKAAAAAwAAAABAAAAJwAAABgAAAABAAAAAAAAAP///wAAAAAAJQAAAAwAAAABAAAATAAAAGQAAAAAAAAAAAAAAD8BAADQAAAAAAAAAAAAAABAAQAA0QAAACEA8AAAAAAAAAAAAAAAgD8AAAAAAAAAAAAAgD8AAAAAAAAAAAAAAAAAAAAAAAAAAAAAAAAAAAAAAAAAACUAAAAMAAAAAAAAgCgAAAAMAAAAAQAAACcAAAAYAAAAAQAAAAAAAADw8PAAAAAAACUAAAAMAAAAAQAAAEwAAABkAAAAAAAAAAAAAACzAQAA0AAAAAAAAAAAAAAAtAEAANEAAAAhAPAAAAAAAAAAAAAAAIA/AAAAAAAAAAAAAIA/AAAAAAAAAAAAAAAAAAAAAAAAAAAAAAAAAAAAAAAAAAAlAAAADAAAAAAAAIAoAAAADAAAAAEAAAAnAAAAGAAAAAEAAAAAAAAA8PDwAAAAAAAlAAAADAAAAAEAAABMAAAAZAAAAAAAAAAAAAAAswEAANAAAAAAAAAAAAAAALQBAADRAAAAIQDwAAAAAAAAAAAAAACAPwAAAAAAAAAAAACAPwAAAAAAAAAAAAAAAAAAAAAAAAAAAAAAAAAAAAAAAAAAJQAAAAwAAAAAAACAKAAAAAwAAAABAAAAJwAAABgAAAABAAAAAAAAAPDw8AAAAAAAJQAAAAwAAAABAAAATAAAAGQAAAAAAAAAAAAAALMBAADQAAAAAAAAAAAAAAC0AQAA0QAAACEA8AAAAAAAAAAAAAAAgD8AAAAAAAAAAAAAgD8AAAAAAAAAAAAAAAAAAAAAAAAAAAAAAAAAAAAAAAAAACUAAAAMAAAAAAAAgCgAAAAMAAAAAQAAACcAAAAYAAAAAQAAAAAAAADw8PAAAAAAACUAAAAMAAAAAQAAAEwAAABkAAAAAAAAAAAAAACzAQAA0AAAAAAAAAAAAAAAtAEAANEAAAAhAPAAAAAAAAAAAAAAAIA/AAAAAAAAAAAAAIA/AAAAAAAAAAAAAAAAAAAAAAAAAAAAAAAAAAAAAAAAAAAlAAAADAAAAAAAAIAoAAAADAAAAAEAAAAnAAAAGAAAAAEAAAAAAAAA////AAAAAAAlAAAADAAAAAEAAABMAAAAZAAAAAAAAAAAAAAAswEAANAAAAAAAAAAAAAAALQBAADRAAAAIQDwAAAAAAAAAAAAAACAPwAAAAAAAAAAAACAPwAAAAAAAAAAAAAAAAAAAAAAAAAAAAAAAAAAAAAAAAAAJQAAAAwAAAAAAACAKAAAAAwAAAABAAAAJwAAABgAAAABAAAAAAAAAP///wAAAAAAJQAAAAwAAAABAAAATAAAAGQAAAAAAAAAAAAAALMBAADQAAAAAAAAAAAAAAC0AQAA0QAAACEA8AAAAAAAAAAAAAAAgD8AAAAAAAAAAAAAgD8AAAAAAAAAAAAAAAAAAAAAAAAAAAAAAAAAAAAAAAAAACUAAAAMAAAAAAAAgCgAAAAMAAAAAQAAACcAAAAYAAAAAQAAAAAAAAD///8AAAAAACUAAAAMAAAAAQAAAEwAAABkAAAAAAAAAAQAAAA/AQAAHQAAAAAAAAAEAAAAQAEAABoAAAAhAPAAAAAAAAAAAAAAAIA/AAAAAAAAAAAAAIA/AAAAAAAAAAAAAAAAAAAAAAAAAAAAAAAAAAAAAAAAAAAlAAAADAAAAAAAAIAoAAAADAAAAAEAAAAnAAAAGAAAAAEAAAAAAAAA////AAAAAAAlAAAADAAAAAEAAABMAAAAZAAAAOMAAAAFAAAAMQEAABsAAADjAAAABQAAAE8AAAAXAAAAIQDwAAAAAAAAAAAAAACAPwAAAAAAAAAAAACAPwAAAAAAAAAAAAAAAAAAAAAAAAAAAAAAAAAAAAAAAAAAJQAAAAwAAAAAAACAKAAAAAwAAAABAAAAUgAAAHABAAABAAAA7////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MAAAAFAAAAMgEAABwAAAAlAAAADAAAAAEAAABUAAAAhAAAAOQAAAAFAAAAMAEAABsAAAABAAAAVVWPQYX2jkHkAAAABQAAAAkAAABMAAAAAAAAAAAAAAAAAAAA//////////9gAAAAMQA2AC8ANAAvADIAMAAyADQAAAAJAAAACQAAAAcAAAAJAAAABwAAAAkAAAAJAAAACQAAAAkAAABLAAAAQAAAADAAAAAFAAAAIAAAAAEAAAABAAAAEAAAAAAAAAAAAAAAtAEAANEAAAAAAAAAAAAAALQBAADR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JAAAAAAAAABQAAAAIQDwAAAAAAAAAAAAAACAPwAAAAAAAAAAAACAPwAAAAAAAAAAAAAAAAAAAAAAAAAAAAAAAAAAAAAAAAAAJQAAAAwAAAAAAACAKAAAAAwAAAADAAAAJwAAABgAAAADAAAAAAAAAAAAAAAAAAAAJQAAAAwAAAADAAAATAAAAGQAAAAAAAAAAAAAAP//////////AAAAACQAAABAAQAAAAAAACEA8AAAAAAAAAAAAAAAgD8AAAAAAAAAAAAAgD8AAAAAAAAAAAAAAAAAAAAAAAAAAAAAAAAAAAAAAAAAACUAAAAMAAAAAAAAgCgAAAAMAAAAAwAAACcAAAAYAAAAAwAAAAAAAAAAAAAAAAAAACUAAAAMAAAAAwAAAEwAAABkAAAAAAAAAAAAAAD//////////0ABAAAkAAAAAAAAAFAAAAAhAPAAAAAAAAAAAAAAAIA/AAAAAAAAAAAAAIA/AAAAAAAAAAAAAAAAAAAAAAAAAAAAAAAAAAAAAAAAAAAlAAAADAAAAAAAAIAoAAAADAAAAAMAAAAnAAAAGAAAAAMAAAAAAAAAAAAAAAAAAAAlAAAADAAAAAMAAABMAAAAZAAAAAAAAAB0AAAAPwEAAHUAAAAAAAAAdAAAAEABAAACAAAAIQDwAAAAAAAAAAAAAACAPwAAAAAAAAAAAACAPwAAAAAAAAAAAAAAAAAAAAAAAAAAAAAAAAAAAAAAAAAAJQAAAAwAAAAAAACAKAAAAAwAAAADAAAAJwAAABgAAAADAAAAAAAAAP///wAAAAAAJQAAAAwAAAADAAAATAAAAGQAAAAAAAAAJAAAAD8BAABzAAAAAAAAACQAAABAAQAAUAAAACEA8AAAAAAAAAAAAAAAgD8AAAAAAAAAAAAAgD8AAAAAAAAAAAAAAAAAAAAAAAAAAAAAAAAAAAAAAAAAACUAAAAMAAAAAAAAgCgAAAAMAAAAAwAAACcAAAAYAAAAAwAAAAAAAAD///8AAAAAACUAAAAMAAAAAwAAAEwAAABkAAAACwAAAEUAAAAnAAAAcwAAAAsAAABFAAAAHQAAAC8AAAAhAPAAAAAAAAAAAAAAAIA/AAAAAAAAAAAAAIA/AAAAAAAAAAAAAAAAAAAAAAAAAAAAAAAAAAAAAAAAAAAlAAAADAAAAAAAAIAoAAAADAAAAAMAAABSAAAAcAEAAAMAAADW////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EUAAAAmAAAAcwAAAAEAAABVVY9BhfaOQQwAAAB0AAAAAQAAAEwAAAAEAAAACwAAAEUAAAAoAAAAdAAAAFAAAABYAAAAGwAAABYAAAAMAAAAAAAAACUAAAAMAAAAAgAAACcAAAAYAAAABAAAAAAAAAD///8AAAAAACUAAAAMAAAABAAAAEwAAABkAAAANgAAACgAAAA0AQAAcwAAADYAAAAoAAAA/wAAAEwAAAAhAPAAAAAAAAAAAAAAAIA/AAAAAAAAAAAAAIA/AAAAAAAAAAAAAAAAAAAAAAAAAAAAAAAAAAAAAAAAAAAlAAAADAAAAAAAAIAoAAAADAAAAAQAAAAnAAAAGAAAAAQAAAAAAAAA////AAAAAAAlAAAADAAAAAQAAABMAAAAZAAAADYAAAAoAAAANAEAAG8AAAA2AAAAKAAAAP8AAABIAAAAIQDwAAAAAAAAAAAAAACAPwAAAAAAAAAAAACAPwAAAAAAAAAAAAAAAAAAAAAAAAAAAAAAAAAAAAAAAAAAJQAAAAwAAAAAAACAKAAAAAwAAAAEAAAAJwAAABgAAAAEAAAAAAAAAP///wAAAAAAJQAAAAwAAAAEAAAATAAAAGQAAAA2AAAATAAAACkBAABvAAAANgAAAEwAAAD0AAAAJAAAACEA8AAAAAAAAAAAAAAAgD8AAAAAAAAAAAAAgD8AAAAAAAAAAAAAAAAAAAAAAAAAAAAAAAAAAAAAAAAAACUAAAAMAAAAAAAAgCgAAAAMAAAABAAAAFIAAABwAQAABAAAAOb///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2AAAATAAAACoBAABwAAAAJQAAAAwAAAAEAAAAVAAAANAAAAA3AAAATAAAACgBAABvAAAAAQAAAFVVj0GF9o5BNwAAAEwAAAAWAAAATAAAAAAAAAAAAAAAAAAAAP//////////eAAAAEEAcgBuAGEAbABkAG8AIABIAC4AIABBAGMAbwBzAHQAYQAgAEwALgAuAC4AEQAAAAkAAAAPAAAADQAAAAYAAAAPAAAADwAAAAcAAAASAAAABgAAAAcAAAARAAAADAAAAA8AAAALAAAACQAAAA0AAAAHAAAADAAAAAYAAAAGAAAABgAAAEsAAABAAAAAMAAAAAUAAAAgAAAAAQAAAAEAAAAQAAAAAAAAAAAAAAC0AQAA0QAAAAAAAAAAAAAAtAEAANEAAAAlAAAADAAAAAIAAAAnAAAAGAAAAAUAAAAAAAAA////AAAAAAAlAAAADAAAAAUAAABMAAAAZAAAAAAAAAB8AAAAswEAAMwAAAAAAAAAfAAAALQBAABRAAAAIQDwAAAAAAAAAAAAAACAPwAAAAAAAAAAAACAPwAAAAAAAAAAAAAAAAAAAAAAAAAAAAAAAAAAAAAAAAAAJQAAAAwAAAAAAACAKAAAAAwAAAAFAAAAJwAAABgAAAAFAAAAAAAAAP///wAAAAAAJQAAAAwAAAAFAAAATAAAAGQAAAAOAAAAfAAAAD8BAACSAAAADgAAAHwAAAAyAQAAFwAAACEA8AAAAAAAAAAAAAAAgD8AAAAAAAAAAAAAgD8AAAAAAAAAAAAAAAAAAAAAAAAAAAAAAAAAAAAAAAAAACUAAAAMAAAAAAAAgCgAAAAMAAAABQAAACUAAAAMAAAAAQAAABgAAAAMAAAAAAAAABIAAAAMAAAAAQAAAB4AAAAYAAAADgAAAHwAAABAAQAAkwAAACUAAAAMAAAAAQAAAFQAAADYAAAADwAAAHwAAADnAAAAkgAAAAEAAABVVY9BhfaOQQ8AAAB8AAAAFwAAAEwAAAAAAAAAAAAAAAAAAAD//////////3wAAABBAFIATgBBAEwARABPACAASAAuACAAQQBDAE8AUwBUAEEAIABMAEUAWQBFAFMAAAALAAAACgAAAA0AAAALAAAACAAAAAwAAAANAAAABQAAAAwAAAAEAAAABQAAAAsAAAALAAAADQAAAAkAAAAJAAAACwAAAAUAAAAIAAAACQAAAAkAAAAJAAAACQAAAEsAAABAAAAAMAAAAAUAAAAgAAAAAQAAAAEAAAAQAAAAAAAAAAAAAAC0AQAA0QAAAAAAAAAAAAAAtAEAANEAAAAlAAAADAAAAAIAAAAnAAAAGAAAAAUAAAAAAAAA////AAAAAAAlAAAADAAAAAUAAABMAAAAZAAAAA4AAACZAAAAPwEAAK8AAAAOAAAAmQAAADIBAAAXAAAAIQDwAAAAAAAAAAAAAACAPwAAAAAAAAAAAACAPwAAAAAAAAAAAAAAAAAAAAAAAAAAAAAAAAAAAAAAAAAAJQAAAAwAAAAAAACAKAAAAAwAAAAFAAAAJQAAAAwAAAABAAAAGAAAAAwAAAAAAAAAEgAAAAwAAAABAAAAHgAAABgAAAAOAAAAmQAAAEABAACwAAAAJQAAAAwAAAABAAAAVAAAAKgAAAAPAAAAmQAAAKQAAACvAAAAAQAAAFVVj0GF9o5BDwAAAJkAAAAPAAAATAAAAAAAAAAAAAAAAAAAAP//////////bAAAAEEAVQBEAEkAVABPAFIAIABFAFgAVABFAFIATgBPAAAACwAAAAwAAAAMAAAABQAAAAkAAAANAAAACgAAAAUAAAAJAAAACgAAAAkAAAAJAAAACgAAAA0AAAANAAAASwAAAEAAAAAwAAAABQAAACAAAAABAAAAAQAAABAAAAAAAAAAAAAAALQBAADRAAAAAAAAAAAAAAC0AQAA0QAAACUAAAAMAAAAAgAAACcAAAAYAAAABQAAAAAAAAD///8AAAAAACUAAAAMAAAABQAAAEwAAABkAAAADgAAALYAAAClAQAAzAAAAA4AAAC2AAAAmAEAABcAAAAhAPAAAAAAAAAAAAAAAIA/AAAAAAAAAAAAAIA/AAAAAAAAAAAAAAAAAAAAAAAAAAAAAAAAAAAAAAAAAAAlAAAADAAAAAAAAIAoAAAADAAAAAUAAAAlAAAADAAAAAEAAAAYAAAADAAAAAAAAAASAAAADAAAAAEAAAAWAAAADAAAAAAAAABUAAAAVAEAAA8AAAC2AAAApAEAAMwAAAABAAAAVVWPQYX2jkEPAAAAtgAAACwAAABMAAAABAAAAA4AAAC2AAAApgEAAM0AAACkAAAARgBpAHIAbQBhAGQAbwAgAHAAbwByADoAIABBAFIATgBBAEwARABPACAASABFAFIATgBFAEcASQBMAEQATwAgAEEAQwBPAFMAVABBACAATABFAFkARQBTAAgAAAAEAAAABgAAAA8AAAAJAAAACgAAAAoAAAAFAAAACgAAAAoAAAAGAAAABAAAAAUAAAALAAAACgAAAA0AAAALAAAACAAAAAwAAAANAAAABQAAAAwAAAAJAAAACgAAAA0AAAAJAAAADAAAAAUAAAAIAAAADAAAAA0AAAAFAAAACwAAAAsAAAANAAAACQAAAAkAAAALAAAABQAAAAgAAAAJAAAACQAAAAkAAAAJAAAAFgAAAAwAAAAAAAAAJQAAAAwAAAACAAAADgAAABQAAAAAAAAAEAAAABQAAAA=</Object>
  <Object Id="idInvalidSigLnImg">AQAAAGwAAAAAAAAAAAAAALMBAADQAAAAAAAAAAAAAACEHgAAlw4AACBFTUYAAAEALCQAALAAAAAGAAAAAAAAAAAAAAAAAAAAgAcAADgEAABYAQAAwQAAAAAAAAAAAAAAAAAAAMA/BQDo8QIACgAAABAAAAAAAAAAAAAAAEsAAAAQAAAAAAAAAAUAAAAeAAAAGAAAAAAAAAAAAAAAtAEAANEAAAAnAAAAGAAAAAEAAAAAAAAAAAAAAAAAAAAlAAAADAAAAAEAAABMAAAAZAAAAAAAAAAAAAAAswEAANAAAAAAAAAAAAAAALQBAADRAAAAIQDwAAAAAAAAAAAAAACAPwAAAAAAAAAAAACAPwAAAAAAAAAAAAAAAAAAAAAAAAAAAAAAAAAAAAAAAAAAJQAAAAwAAAAAAACAKAAAAAwAAAABAAAAJwAAABgAAAABAAAAAAAAAP///wAAAAAAJQAAAAwAAAABAAAATAAAAGQAAAAAAAAAAAAAAD8BAADQAAAAAAAAAAAAAABAAQAA0QAAACEA8AAAAAAAAAAAAAAAgD8AAAAAAAAAAAAAgD8AAAAAAAAAAAAAAAAAAAAAAAAAAAAAAAAAAAAAAAAAACUAAAAMAAAAAAAAgCgAAAAMAAAAAQAAACcAAAAYAAAAAQAAAAAAAADw8PAAAAAAACUAAAAMAAAAAQAAAEwAAABkAAAAAAAAAAAAAACzAQAA0AAAAAAAAAAAAAAAtAEAANEAAAAhAPAAAAAAAAAAAAAAAIA/AAAAAAAAAAAAAIA/AAAAAAAAAAAAAAAAAAAAAAAAAAAAAAAAAAAAAAAAAAAlAAAADAAAAAAAAIAoAAAADAAAAAEAAAAnAAAAGAAAAAEAAAAAAAAA8PDwAAAAAAAlAAAADAAAAAEAAABMAAAAZAAAAAAAAAAAAAAAswEAANAAAAAAAAAAAAAAALQBAADRAAAAIQDwAAAAAAAAAAAAAACAPwAAAAAAAAAAAACAPwAAAAAAAAAAAAAAAAAAAAAAAAAAAAAAAAAAAAAAAAAAJQAAAAwAAAAAAACAKAAAAAwAAAABAAAAJwAAABgAAAABAAAAAAAAAPDw8AAAAAAAJQAAAAwAAAABAAAATAAAAGQAAAAAAAAAAAAAALMBAADQAAAAAAAAAAAAAAC0AQAA0QAAACEA8AAAAAAAAAAAAAAAgD8AAAAAAAAAAAAAgD8AAAAAAAAAAAAAAAAAAAAAAAAAAAAAAAAAAAAAAAAAACUAAAAMAAAAAAAAgCgAAAAMAAAAAQAAACcAAAAYAAAAAQAAAAAAAADw8PAAAAAAACUAAAAMAAAAAQAAAEwAAABkAAAAAAAAAAAAAACzAQAA0AAAAAAAAAAAAAAAtAEAANEAAAAhAPAAAAAAAAAAAAAAAIA/AAAAAAAAAAAAAIA/AAAAAAAAAAAAAAAAAAAAAAAAAAAAAAAAAAAAAAAAAAAlAAAADAAAAAAAAIAoAAAADAAAAAEAAAAnAAAAGAAAAAEAAAAAAAAA////AAAAAAAlAAAADAAAAAEAAABMAAAAZAAAAAAAAAAAAAAAswEAANAAAAAAAAAAAAAAALQBAADRAAAAIQDwAAAAAAAAAAAAAACAPwAAAAAAAAAAAACAPwAAAAAAAAAAAAAAAAAAAAAAAAAAAAAAAAAAAAAAAAAAJQAAAAwAAAAAAACAKAAAAAwAAAABAAAAJwAAABgAAAABAAAAAAAAAP///wAAAAAAJQAAAAwAAAABAAAATAAAAGQAAAAAAAAAAAAAALMBAADQAAAAAAAAAAAAAAC0AQAA0QAAACEA8AAAAAAAAAAAAAAAgD8AAAAAAAAAAAAAgD8AAAAAAAAAAAAAAAAAAAAAAAAAAAAAAAAAAAAAAAAAACUAAAAMAAAAAAAAgCgAAAAMAAAAAQAAACcAAAAYAAAAAQAAAAAAAAD///8AAAAAACUAAAAMAAAAAQAAAEwAAABkAAAAAAAAAAQAAAA/AQAAHQAAAAAAAAAEAAAAQAEAABoAAAAhAPAAAAAAAAAAAAAAAIA/AAAAAAAAAAAAAIA/AAAAAAAAAAAAAAAAAAAAAAAAAAAAAAAAAAAAAAAAAAAlAAAADAAAAAAAAIAoAAAADAAAAAEAAAAnAAAAGAAAAAEAAAAAAAAA////AAAAAAAlAAAADAAAAAEAAABMAAAAZAAAAA4AAAAEAAAAJwAAAB0AAAAOAAAABAAAABoAAAAaAAAAIQDwAAAAAAAAAAAAAACAPwAAAAAAAAAAAACAPwAAAAAAAAAAAAAAAAAAAAAAAAAAAAAAAAAAAAAAAAAAJQAAAAwAAAAAAACAKAAAAAwAAAABAAAAUAAAADQHAAAPAAAABAAAACYAAAAbAAAADwAAAAQAAAAAAAAAAAAAABgAAAAYAAAATAAAACgAAAB0AAAAwAYAAAAAAAAAAAAAGAAAACgAAAAYAAAAGAAAAAEAGAAAAAAAAAAAAAAAAAAAAAAAAAAAAAAAAAAAAAAAAAAAAAAAAAAAAAAAAAAAAAAAAAAAAAAAAAAAAAAAAAAIDiMPG0MAAAAAAAAAAAAAAAAAAAAAAAAAAAAAAAABAgUYKWcAAAAAAAAAAAAAAAAAAAAAAAAAAAAAAAAAAAAAAAAAAAACBAoxVNMyVdYaLXEAAAAAAAAAAAAAAAAAAAAAAAAAAQIgOIwXKGQAAAAAAAAAAAAAAAAAAAAAAAAAAAAAAAAAAAAAAAAAAAAAAAAiO5QyVdYyVdYRHksAAAAAAAAAAAAAAAAAAAAfNYUqSLUBAgUAAACCwupfhK1fhK1fhK1fhK1fhK1fhK1fhK1fhK1fhK1MaYoHCxosTL8yVdYwU9ALEy8iMD9KaIgGCAweNIIxVNMLFDIAAAAAAABfhK2XzO2x2fKRyey02vKUy+202vKaze602vKUy+202vJaeo4IDyUuT8YyVdYtTsQIDiMEBgoiOpIyVdYcMXsAAAAAAAAAAABfhK212/P4+/6n1PD///+u2PH///+93/T///+u2PH///+12/Ofn58JDiEqSbcyVdYuT8YoRa0yVdYlP54HCxEAAAAAAAAAAABfhK2Mx+yaze7///////////////////////////////////8AAAAAAAACBQwoRKsyVdYyVdYrSroDBg87UmsAAAAAAAAAAABfhK212/P4+/7////////////////////////////////t7e1paWkFBw8dMn0yVdYyVdYyVdYwU9ASIFAMERYAAAAAAAAAAABfhK2XzO2x2fL///+xfUqxfUqxfUqxfUqxfUqxfUq5t7QVFhcUI1guT8YyVdYyVdYuT8YMFjcaLXEwU9AeNIIBAwcAAAAAAABfhK212/P4+/7///////////////////////////82NjYjPJcyVdYyVdYyVdYqSbcHDB5jY2NaWloHDB4fNYUoRa0LFDIAAABfhK2XzO2x2fL///+xfUqxfUqxfUqxfUqxfUqxfUpLS0shOY8yVdYyVdYdMn0ICxKfn5////+02vJ5p8UhLj0FChkTIVMAAABfhK212/P4+/7////////////////////////////MzMwNDhUUIlUIDyVISEjY2Nj///////////+n1PBfhK0AAAAAAAAAAABfhK2XzO2x2fL////////W6/ibzu6bzu7c7vn////////h4eGZmZnDw8P///////////////+02vKRyexfhK0AAAAAAAAAAABfhK212/P4+/7////R6feCwuqCwuqCwuqGxOvc7vn///////////////////////////////////+n1PBfhK0AAAAAAAAAAABfhK2XzO2x2fL///+Yze6CwuqCwuqCwuqCwuqn1PD///////////////////////////////+02vKRyexfhK0AAAAAAAAAAABfhK212/P4+/7///+Yze6CwuqCwuqCwuqCwuqn1PD///////////////////////////////////+n1PBfhK0AAAAAAAAAAABfhK2XzO2x2fL////R6feCwuqCwuqCwuqGxOvc7vn///////////////////////////////+02vKRyexfhK0AAAAAAAAAAABfhK212/P4+/7////////W6/ibzu6bzu7N5/f///////////////////////////////////////+n1PBfhK0AAAAAAAAAAABfhK2Mx+yaze7///////////////////////////////////////////////////////////+bzu6JxutfhK0AAAAAAAAAAABfhK212/P4+/6n1PD///+u2PH///+93/T///+u2PH///+12/P///+12/P///+12/P///+f0O////+u2PFfhK0AAAAAAAAAAABfhK2XzO2x2fKRyey02vKUy+202vKaze602vKUy+202vKXzO202vKXzO202vKXzO202vKOyOy02vKUy+1fhK0AAAAAAAAAAACCwupfhK1fhK1fhK1fhK1fhK1fhK1fhK1fhK1fhK1fhK1fhK1fhK1fhK1fhK1fhK1fhK1fhK1fhK1fhK2CwuoAAAAAAAAAAAAAAAAAAAAAAAAAAAAAAAAAAAAAAAAAAAAAAAAAAAAAAAAAAAAAAAAAAAAAAAAAAAAAAAAAAAAAAAAAAAAAAAAAAAAAAAAAAAAAAAAAAAAAAAAAAAAAAAAAAAAAAAAAAAAAAAAAAAAAAAAAAAAAAAAAAAAAAAAAAAAAAAAAAAAAAAAAAAAAAAAAAAAAAAAnAAAAGAAAAAEAAAAAAAAA////AAAAAAAlAAAADAAAAAEAAABMAAAAZAAAADYAAAAFAAAAqwAAABsAAAA2AAAABQAAAHYAAAAXAAAAIQDwAAAAAAAAAAAAAACAPwAAAAAAAAAAAACAPwAAAAAAAAAAAAAAAAAAAAAAAAAAAAAAAAAAAAAAAAAAJQAAAAwAAAAAAACAKAAAAAwAAAABAAAAUgAAAHABAAABAAAA7////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YAAAAFAAAArAAAABwAAAAlAAAADAAAAAEAAABUAAAAqAAAADcAAAAFAAAAqgAAABsAAAABAAAAVVWPQYX2jkE3AAAABQAAAA8AAABMAAAAAAAAAAAAAAAAAAAA//////////9sAAAARgBpAHIAbQBhACAAbgBvACAAdgDhAGwAaQBkAGEAAAAIAAAABAAAAAYAAAAPAAAACQAAAAUAAAAKAAAACgAAAAUAAAAIAAAACQAAAAQAAAAEAAAACgAAAAkAAABLAAAAQAAAADAAAAAFAAAAIAAAAAEAAAABAAAAEAAAAAAAAAAAAAAAtAEAANEAAAAAAAAAAAAAALQBAADR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JAAAAAAAAABQAAAAIQDwAAAAAAAAAAAAAACAPwAAAAAAAAAAAACAPwAAAAAAAAAAAAAAAAAAAAAAAAAAAAAAAAAAAAAAAAAAJQAAAAwAAAAAAACAKAAAAAwAAAADAAAAJwAAABgAAAADAAAAAAAAAAAAAAAAAAAAJQAAAAwAAAADAAAATAAAAGQAAAAAAAAAAAAAAP//////////AAAAACQAAABAAQAAAAAAACEA8AAAAAAAAAAAAAAAgD8AAAAAAAAAAAAAgD8AAAAAAAAAAAAAAAAAAAAAAAAAAAAAAAAAAAAAAAAAACUAAAAMAAAAAAAAgCgAAAAMAAAAAwAAACcAAAAYAAAAAwAAAAAAAAAAAAAAAAAAACUAAAAMAAAAAwAAAEwAAABkAAAAAAAAAAAAAAD//////////0ABAAAkAAAAAAAAAFAAAAAhAPAAAAAAAAAAAAAAAIA/AAAAAAAAAAAAAIA/AAAAAAAAAAAAAAAAAAAAAAAAAAAAAAAAAAAAAAAAAAAlAAAADAAAAAAAAIAoAAAADAAAAAMAAAAnAAAAGAAAAAMAAAAAAAAAAAAAAAAAAAAlAAAADAAAAAMAAABMAAAAZAAAAAAAAAB0AAAAPwEAAHUAAAAAAAAAdAAAAEABAAACAAAAIQDwAAAAAAAAAAAAAACAPwAAAAAAAAAAAACAPwAAAAAAAAAAAAAAAAAAAAAAAAAAAAAAAAAAAAAAAAAAJQAAAAwAAAAAAACAKAAAAAwAAAADAAAAJwAAABgAAAADAAAAAAAAAP///wAAAAAAJQAAAAwAAAADAAAATAAAAGQAAAAAAAAAJAAAAD8BAABzAAAAAAAAACQAAABAAQAAUAAAACEA8AAAAAAAAAAAAAAAgD8AAAAAAAAAAAAAgD8AAAAAAAAAAAAAAAAAAAAAAAAAAAAAAAAAAAAAAAAAACUAAAAMAAAAAAAAgCgAAAAMAAAAAwAAACcAAAAYAAAAAwAAAAAAAAD///8AAAAAACUAAAAMAAAAAwAAAEwAAABkAAAACwAAAEUAAAAnAAAAcwAAAAsAAABFAAAAHQAAAC8AAAAhAPAAAAAAAAAAAAAAAIA/AAAAAAAAAAAAAIA/AAAAAAAAAAAAAAAAAAAAAAAAAAAAAAAAAAAAAAAAAAAlAAAADAAAAAAAAIAoAAAADAAAAAMAAABSAAAAcAEAAAMAAADW////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EUAAAAmAAAAcwAAAAEAAABVVY9BhfaOQQwAAAB0AAAAAQAAAEwAAAAEAAAACwAAAEUAAAAoAAAAdAAAAFAAAABYAAAAGwAAABYAAAAMAAAAAAAAACUAAAAMAAAAAgAAACcAAAAYAAAABAAAAAAAAAD///8AAAAAACUAAAAMAAAABAAAAEwAAABkAAAANgAAACgAAAA0AQAAcwAAADYAAAAoAAAA/wAAAEwAAAAhAPAAAAAAAAAAAAAAAIA/AAAAAAAAAAAAAIA/AAAAAAAAAAAAAAAAAAAAAAAAAAAAAAAAAAAAAAAAAAAlAAAADAAAAAAAAIAoAAAADAAAAAQAAAAnAAAAGAAAAAQAAAAAAAAA////AAAAAAAlAAAADAAAAAQAAABMAAAAZAAAADYAAAAoAAAANAEAAG8AAAA2AAAAKAAAAP8AAABIAAAAIQDwAAAAAAAAAAAAAACAPwAAAAAAAAAAAACAPwAAAAAAAAAAAAAAAAAAAAAAAAAAAAAAAAAAAAAAAAAAJQAAAAwAAAAAAACAKAAAAAwAAAAEAAAAJwAAABgAAAAEAAAAAAAAAP///wAAAAAAJQAAAAwAAAAEAAAATAAAAGQAAAA2AAAATAAAACkBAABvAAAANgAAAEwAAAD0AAAAJAAAACEA8AAAAAAAAAAAAAAAgD8AAAAAAAAAAAAAgD8AAAAAAAAAAAAAAAAAAAAAAAAAAAAAAAAAAAAAAAAAACUAAAAMAAAAAAAAgCgAAAAMAAAABAAAAFIAAABwAQAABAAAAOb///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2AAAATAAAACoBAABwAAAAJQAAAAwAAAAEAAAAVAAAANAAAAA3AAAATAAAACgBAABvAAAAAQAAAFVVj0GF9o5BNwAAAEwAAAAWAAAATAAAAAAAAAAAAAAAAAAAAP//////////eAAAAEEAcgBuAGEAbABkAG8AIABIAC4AIABBAGMAbwBzAHQAYQAgAEwALgAuAC4AEQAAAAkAAAAPAAAADQAAAAYAAAAPAAAADwAAAAcAAAASAAAABgAAAAcAAAARAAAADAAAAA8AAAALAAAACQAAAA0AAAAHAAAADAAAAAYAAAAGAAAABgAAAEsAAABAAAAAMAAAAAUAAAAgAAAAAQAAAAEAAAAQAAAAAAAAAAAAAAC0AQAA0QAAAAAAAAAAAAAAtAEAANEAAAAlAAAADAAAAAIAAAAnAAAAGAAAAAUAAAAAAAAA////AAAAAAAlAAAADAAAAAUAAABMAAAAZAAAAAAAAAB8AAAAswEAAMwAAAAAAAAAfAAAALQBAABRAAAAIQDwAAAAAAAAAAAAAACAPwAAAAAAAAAAAACAPwAAAAAAAAAAAAAAAAAAAAAAAAAAAAAAAAAAAAAAAAAAJQAAAAwAAAAAAACAKAAAAAwAAAAFAAAAJwAAABgAAAAFAAAAAAAAAP///wAAAAAAJQAAAAwAAAAFAAAATAAAAGQAAAAOAAAAfAAAAD8BAACSAAAADgAAAHwAAAAyAQAAFwAAACEA8AAAAAAAAAAAAAAAgD8AAAAAAAAAAAAAgD8AAAAAAAAAAAAAAAAAAAAAAAAAAAAAAAAAAAAAAAAAACUAAAAMAAAAAAAAgCgAAAAMAAAABQAAACUAAAAMAAAAAQAAABgAAAAMAAAAAAAAABIAAAAMAAAAAQAAAB4AAAAYAAAADgAAAHwAAABAAQAAkwAAACUAAAAMAAAAAQAAAFQAAADYAAAADwAAAHwAAADnAAAAkgAAAAEAAABVVY9BhfaOQQ8AAAB8AAAAFwAAAEwAAAAAAAAAAAAAAAAAAAD//////////3wAAABBAFIATgBBAEwARABPACAASAAuACAAQQBDAE8AUwBUAEEAIABMAEUAWQBFAFMA7MsLAAAACgAAAA0AAAALAAAACAAAAAwAAAANAAAABQAAAAwAAAAEAAAABQAAAAsAAAALAAAADQAAAAkAAAAJAAAACwAAAAUAAAAIAAAACQAAAAkAAAAJAAAACQAAAEsAAABAAAAAMAAAAAUAAAAgAAAAAQAAAAEAAAAQAAAAAAAAAAAAAAC0AQAA0QAAAAAAAAAAAAAAtAEAANEAAAAlAAAADAAAAAIAAAAnAAAAGAAAAAUAAAAAAAAA////AAAAAAAlAAAADAAAAAUAAABMAAAAZAAAAA4AAACZAAAAPwEAAK8AAAAOAAAAmQAAADIBAAAXAAAAIQDwAAAAAAAAAAAAAACAPwAAAAAAAAAAAACAPwAAAAAAAAAAAAAAAAAAAAAAAAAAAAAAAAAAAAAAAAAAJQAAAAwAAAAAAACAKAAAAAwAAAAFAAAAJQAAAAwAAAABAAAAGAAAAAwAAAAAAAAAEgAAAAwAAAABAAAAHgAAABgAAAAOAAAAmQAAAEABAACwAAAAJQAAAAwAAAABAAAAVAAAAKgAAAAPAAAAmQAAAKQAAACvAAAAAQAAAFVVj0GF9o5BDwAAAJkAAAAPAAAATAAAAAAAAAAAAAAAAAAAAP//////////bAAAAEEAVQBEAEkAVABPAFIAIABFAFgAVABFAFIATgBPANvpCwAAAAwAAAAMAAAABQAAAAkAAAANAAAACgAAAAUAAAAJAAAACgAAAAkAAAAJAAAACgAAAA0AAAANAAAASwAAAEAAAAAwAAAABQAAACAAAAABAAAAAQAAABAAAAAAAAAAAAAAALQBAADRAAAAAAAAAAAAAAC0AQAA0QAAACUAAAAMAAAAAgAAACcAAAAYAAAABQAAAAAAAAD///8AAAAAACUAAAAMAAAABQAAAEwAAABkAAAADgAAALYAAAClAQAAzAAAAA4AAAC2AAAAmAEAABcAAAAhAPAAAAAAAAAAAAAAAIA/AAAAAAAAAAAAAIA/AAAAAAAAAAAAAAAAAAAAAAAAAAAAAAAAAAAAAAAAAAAlAAAADAAAAAAAAIAoAAAADAAAAAUAAAAlAAAADAAAAAEAAAAYAAAADAAAAAAAAAASAAAADAAAAAEAAAAWAAAADAAAAAAAAABUAAAAVAEAAA8AAAC2AAAApAEAAMwAAAABAAAAVVWPQYX2jkEPAAAAtgAAACwAAABMAAAABAAAAA4AAAC2AAAApgEAAM0AAACkAAAARgBpAHIAbQBhAGQAbwAgAHAAbwByADoAIABBAFIATgBBAEwARABPACAASABFAFIATgBFAEcASQBMAEQATwAgAEEAQwBPAFMAVABBACAATABFAFkARQBTAAgAAAAEAAAABgAAAA8AAAAJAAAACgAAAAoAAAAFAAAACgAAAAoAAAAGAAAABAAAAAUAAAALAAAACgAAAA0AAAALAAAACAAAAAwAAAANAAAABQAAAAwAAAAJAAAACgAAAA0AAAAJAAAADAAAAAUAAAAIAAAADAAAAA0AAAAFAAAACwAAAAsAAAANAAAACQAAAAkAAAALAAAABQAAAAgAAAAJAAAACQAAAAkAAAAJAAAAFgAAAAwAAAAAAAAAJQAAAAwAAAACAAAADgAAABQAAAAAAAAAEAAAABQ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Lg+k2tKUo7vkIhIppAdThPzgmnt3fqa6Dnc919A8k7k=</DigestValue>
    </Reference>
    <Reference Type="http://www.w3.org/2000/09/xmldsig#Object" URI="#idOfficeObject">
      <DigestMethod Algorithm="http://www.w3.org/2001/04/xmlenc#sha256"/>
      <DigestValue>ss6o+Y3NVY9ko1fcncpxckilLNCV+6GY+KmmhTI4PJE=</DigestValue>
    </Reference>
    <Reference Type="http://uri.etsi.org/01903#SignedProperties" URI="#idSignedProperties">
      <Transforms>
        <Transform Algorithm="http://www.w3.org/TR/2001/REC-xml-c14n-20010315"/>
      </Transforms>
      <DigestMethod Algorithm="http://www.w3.org/2001/04/xmlenc#sha256"/>
      <DigestValue>vJc1ldvKvLAnCQYeBjy/JcNlP6DJyFleHWwsVUJ4eYo=</DigestValue>
    </Reference>
    <Reference Type="http://www.w3.org/2000/09/xmldsig#Object" URI="#idValidSigLnImg">
      <DigestMethod Algorithm="http://www.w3.org/2001/04/xmlenc#sha256"/>
      <DigestValue>qPyPnPdPo5xl6elwyhv7YdWJ2SkOx7AQ+ndrrJKN5+0=</DigestValue>
    </Reference>
    <Reference Type="http://www.w3.org/2000/09/xmldsig#Object" URI="#idInvalidSigLnImg">
      <DigestMethod Algorithm="http://www.w3.org/2001/04/xmlenc#sha256"/>
      <DigestValue>WprnIWrZFWDysi0DHCNWTMq97SZgJZLLOQ+fd6QZSOY=</DigestValue>
    </Reference>
  </SignedInfo>
  <SignatureValue>AAzvmNwWsXfJ54FNTBSPvN1Ph14xB56JWuLk62zY0b8YKwkqmx56Vo5VQKFyICtiQ/rrhIHLAFGT
9x4VgRzUznTaqfrtMBeL4fAl3xLvK/MVQQNl83MGBMWVsRgAZ8rDVVltkWU5zjmGjJm5ijCqAUmW
86OzPBkr6U6eEi0PDq42CUFT9utsUnDavjaEAMJvuCtP3jLLw4kWlfzBEllGgPK0NF0fz6g5voJg
vC8plx1vETmOf86dl+Q5DmiwOXwxwGbj5XeNAjgVi46PULmMRRS1gLkZQ3IYBy+8XtCEUt66fmEf
tL7QCnVO6I1FlpM/F4mQErCkJjWleMOGnJ5jow==</SignatureValue>
  <KeyInfo>
    <X509Data>
      <X509Certificate>MIIIeDCCBmCgAwIBAgIIbhmcfBKMY94wDQYJKoZIhvcNAQELBQAwWjEaMBgGA1UEAwwRQ0EtRE9DVU1FTlRBIFMuQS4xFjAUBgNVBAUTDVJVQzgwMDUwMTcyLTExFzAVBgNVBAoMDkRPQ1VNRU5UQSBTLkEuMQswCQYDVQQGEwJQWTAeFw0yMzA1MzExOTAzMDBaFw0yNTA1MzAxOTAzMDBaMIG1MSEwHwYDVQQDDBhHRVJBUkRPIFJBTU9OIFJVSVogR09ET1kxEjAQBgNVBAUTCUNJMTIyNzUwMzEWMBQGA1UEKgwNR0VSQVJETyBSQU1PTjETMBEGA1UEBAwKUlVJWiBHT0RPWTELMAkGA1UECwwCRjIxNTAzBgNVBAoMLENFUlRJRklDQURPIENVQUxJRklDQURPIERFIEZJUk1BIEVMRUNUUk9OSUNBMQswCQYDVQQGEwJQWTCCASIwDQYJKoZIhvcNAQEBBQADggEPADCCAQoCggEBALWPWfXya+1hvsMRO5XSG5DneX08haUxkGLephYICggzAGx9lCcVdSjX7tQjW46TQeOibMGVzp01mvg5IqXNwrZLp2QzfRJY9tu/n6ygf+fRzLUYzZAcLFTRbmwPRK9th10GCxn9Jbb+tp429u/kpzY4713T4c9NlzXgGQwF1QzVAp+CJH9eIjqGtVlzdHesMvrdgbur2NQlm06Sv9ZoiRb4lCSPy/A6meQYXDkfAwK6eNcn81ooqwyZ0GHGoYh6gKzGGkXJERUFjdmGo30oKrBAYmUPipwr+BFLLJpiu5RTdjPk9FpXEKio9mAV4AO5ZS5qk9IXEUr0Td7t3FLbIXkCAwEAAaOCA+QwggPgMAwGA1UdEwEB/wQCMAAwHwYDVR0jBBgwFoAUoT2FK83YLJYfOQIMn1M7WNiVC3swgZQGCCsGAQUFBwEBBIGHMIGEMFUGCCsGAQUFBzAChklodHRwczovL3d3dy5kaWdpdG8uY29tLnB5L3VwbG9hZHMvY2VydGlmaWNhZG8tZG9jdW1lbnRhLXNhLTE1MzUxMTc3NzEuY3J0MCsGCCsGAQUFBzABhh9odHRwczovL3d3dy5kaWdpdG8uY29tLnB5L29jc3AvMEcGA1UdEQRAMD6BEGdydWl6QHBjZy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C3f1UeORO2BesgdJKpFQnkdGrATAOBgNVHQ8BAf8EBAMCBeAwDQYJKoZIhvcNAQELBQADggIBAB6RFTAH9oC9eX7mfRMRmQytAiD4Q2YZNXzd8D1Kr79je1pl//JNIMLLcT66BGtW0mTnAflAR/1D8A3ZiHCneyUGGjpX0GvokNCwi/vFgg+5c5j+NC/V97b+SUbCiI9s6nt/rGGYIz0cEMazYVcZgLGi2Rh0JIzkPvNnFmsT55M0hgiJGw1/Sv35C24Z4gSG2+SmaEOGBkY687ZEAxxSwigxyDyZjUrGkBtwL0y90Lal5Vy66DEz3m8ZMmcrN16DCZgK2xcajIWT8O8XCDorCarY2RscprE42ymR13kJZRefcHR1d6/O4i/mXM3hbhblXIWzQHPkts1ykDkspw0A4hKSzy++Z3iih5HjhkWJ6rba3pjGntXZEHSmX5zcb5He/mbChAUiolEPwQDtiyMZo4/mzhLDJNJCIbeCowUiPrr9VC33r/5zPLVLLxQ3Kxu2NwzWnrQHbuWaYE11YQ2cpmF5FsIBGZYlL61dIZvBEYi77XZ+fev2nYwPfSWr9FAf5RJeibs2AiodPSFrTKdTzN2pyW7sn1X2LxEr/7prBx7Z/Hm1w7yZGQ6RdiW38Op966P5TK0RWTmYlDcL+ZQc2I9fCzyeSvTgk0yuGMvT1Eg5ybqKaXpw0x81o5HixQgRW9elHSPoymmkD4GY9TTODh17/xSAa9t2wnzPXeVwHbMr</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kQWoIKwzKWTvAz5sa/RQOAq9+E8K2lG4zJEPE5lqHdg=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04WYIvNSXsG7g7/ViYzSbELJEswATmX/Rm7qu57Srrk=</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yljvDcZbJaKTkalOGouz4xgxPMHUwsCTTc1c5F/8BXE=</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KJLxHcorHeaiUolcxFvfIoDO7MVuQ0jr3gAwZx2d0SQ=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Yd1Sr1SIaXfZICr0wH84YuNK+U0dD+JWVh2CYwy4FAE=</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NTvHS4ipQABLP4cuhOOFHOPka9PhicKDdQ3Oziyh9R8=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0fTaYyy4GskkBMmw330GJ/tEfYk1ki16PDj/WXzlMRg=</DigestValue>
      </Reference>
      <Reference URI="/xl/drawings/vmlDrawing2.vml?ContentType=application/vnd.openxmlformats-officedocument.vmlDrawing">
        <DigestMethod Algorithm="http://www.w3.org/2001/04/xmlenc#sha256"/>
        <DigestValue>9MEtGnMjT/0qMA5xmk0CWW5wkYGen1VdEgVVhXSFg14=</DigestValue>
      </Reference>
      <Reference URI="/xl/drawings/vmlDrawing3.vml?ContentType=application/vnd.openxmlformats-officedocument.vmlDrawing">
        <DigestMethod Algorithm="http://www.w3.org/2001/04/xmlenc#sha256"/>
        <DigestValue>Oiu2NM4BJ92kHE3XM3kHgxQ0iHazAJQNdYCYEbQklkw=</DigestValue>
      </Reference>
      <Reference URI="/xl/drawings/vmlDrawing4.vml?ContentType=application/vnd.openxmlformats-officedocument.vmlDrawing">
        <DigestMethod Algorithm="http://www.w3.org/2001/04/xmlenc#sha256"/>
        <DigestValue>d5H2Drf+dA1i5OrZffA0pRwTwY880N2K26N0sMrEPlA=</DigestValue>
      </Reference>
      <Reference URI="/xl/drawings/vmlDrawing5.vml?ContentType=application/vnd.openxmlformats-officedocument.vmlDrawing">
        <DigestMethod Algorithm="http://www.w3.org/2001/04/xmlenc#sha256"/>
        <DigestValue>e4Ua36zP1XBAPR1lOcT9EK+fkgaQphdY2cRlVcOCXq4=</DigestValue>
      </Reference>
      <Reference URI="/xl/drawings/vmlDrawing6.vml?ContentType=application/vnd.openxmlformats-officedocument.vmlDrawing">
        <DigestMethod Algorithm="http://www.w3.org/2001/04/xmlenc#sha256"/>
        <DigestValue>weK0nno1HTRngKokdZDpuuP/YQ9yjeVqRCL7VAN8Pho=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H2jsgiDynawndJVdB5c3/GfklDceUdjk1hMtDNTD4+Y=</DigestValue>
      </Reference>
      <Reference URI="/xl/externalLinks/externalLink1.xml?ContentType=application/vnd.openxmlformats-officedocument.spreadsheetml.externalLink+xml">
        <DigestMethod Algorithm="http://www.w3.org/2001/04/xmlenc#sha256"/>
        <DigestValue>ZWd7In1SjXw1yQzGkU+aW3nMtpAW7BnW6l/htxJ4brE=</DigestValue>
      </Reference>
      <Reference URI="/xl/media/image1.emf?ContentType=image/x-emf">
        <DigestMethod Algorithm="http://www.w3.org/2001/04/xmlenc#sha256"/>
        <DigestValue>zYFCDzzhyDDEr8JUx7t8ZbXp03EKn6lexblXp5Gn4xs=</DigestValue>
      </Reference>
      <Reference URI="/xl/media/image10.emf?ContentType=image/x-emf">
        <DigestMethod Algorithm="http://www.w3.org/2001/04/xmlenc#sha256"/>
        <DigestValue>mBkH5qE3oM43adWNm1HDNWaFA/RFjqp8r7zHlJ9q2rU=</DigestValue>
      </Reference>
      <Reference URI="/xl/media/image11.emf?ContentType=image/x-emf">
        <DigestMethod Algorithm="http://www.w3.org/2001/04/xmlenc#sha256"/>
        <DigestValue>finZsBevH2YJjioa28c04YSVPCt0AeYRqrpKfuXo2oQ=</DigestValue>
      </Reference>
      <Reference URI="/xl/media/image12.emf?ContentType=image/x-emf">
        <DigestMethod Algorithm="http://www.w3.org/2001/04/xmlenc#sha256"/>
        <DigestValue>g6SSZ5UVC1RCwsFGCtj1VcCewypadJL+cuWn0Y2ON6I=</DigestValue>
      </Reference>
      <Reference URI="/xl/media/image13.emf?ContentType=image/x-emf">
        <DigestMethod Algorithm="http://www.w3.org/2001/04/xmlenc#sha256"/>
        <DigestValue>Jbm0dKA6odAW0LeL2ILqJJ+sKaur0F4ITPk9lWUqh7o=</DigestValue>
      </Reference>
      <Reference URI="/xl/media/image14.emf?ContentType=image/x-emf">
        <DigestMethod Algorithm="http://www.w3.org/2001/04/xmlenc#sha256"/>
        <DigestValue>z+B/vqUdHm41805P52GahidXq0f6/V7uKAhRfE+Bo9s=</DigestValue>
      </Reference>
      <Reference URI="/xl/media/image15.emf?ContentType=image/x-emf">
        <DigestMethod Algorithm="http://www.w3.org/2001/04/xmlenc#sha256"/>
        <DigestValue>QEKE+U72icoS2cxex5QzyhCDZoOcBA0CJoOQLgHvNcA=</DigestValue>
      </Reference>
      <Reference URI="/xl/media/image16.emf?ContentType=image/x-emf">
        <DigestMethod Algorithm="http://www.w3.org/2001/04/xmlenc#sha256"/>
        <DigestValue>xJokY1U7oVolaCK1gmdsKgnlsrheO8UHKDTG/BHpF88=</DigestValue>
      </Reference>
      <Reference URI="/xl/media/image2.emf?ContentType=image/x-emf">
        <DigestMethod Algorithm="http://www.w3.org/2001/04/xmlenc#sha256"/>
        <DigestValue>XLFne+i77Ya9IgW2anc6RhntYqosrdM04jmpuqTpKTY=</DigestValue>
      </Reference>
      <Reference URI="/xl/media/image3.emf?ContentType=image/x-emf">
        <DigestMethod Algorithm="http://www.w3.org/2001/04/xmlenc#sha256"/>
        <DigestValue>U6+PvD3ksLtmkxee7cx1TLqpb/GzXIyYZiYKfHQa65g=</DigestValue>
      </Reference>
      <Reference URI="/xl/media/image4.emf?ContentType=image/x-emf">
        <DigestMethod Algorithm="http://www.w3.org/2001/04/xmlenc#sha256"/>
        <DigestValue>m6Z0LMqPZ2+MAKvFOon7I6uutd2I3d+VaBVdYupeJDU=</DigestValue>
      </Reference>
      <Reference URI="/xl/media/image5.emf?ContentType=image/x-emf">
        <DigestMethod Algorithm="http://www.w3.org/2001/04/xmlenc#sha256"/>
        <DigestValue>68XwdD4FTgPL56gFHZxOZzSh/fKDbLdgixM8w5t/HJM=</DigestValue>
      </Reference>
      <Reference URI="/xl/media/image6.emf?ContentType=image/x-emf">
        <DigestMethod Algorithm="http://www.w3.org/2001/04/xmlenc#sha256"/>
        <DigestValue>CE5eHeXx5figHP4E+pnLnUM0HT31/hKDBCDnoUHl7pw=</DigestValue>
      </Reference>
      <Reference URI="/xl/media/image7.emf?ContentType=image/x-emf">
        <DigestMethod Algorithm="http://www.w3.org/2001/04/xmlenc#sha256"/>
        <DigestValue>mPJPZ6MecoOtgdWS700wDfaYLrZPuaQEi+yJGMPljIk=</DigestValue>
      </Reference>
      <Reference URI="/xl/media/image8.emf?ContentType=image/x-emf">
        <DigestMethod Algorithm="http://www.w3.org/2001/04/xmlenc#sha256"/>
        <DigestValue>DS77KxQeqITdACQwijEeQzOFByVED2+JesmUpoqTips=</DigestValue>
      </Reference>
      <Reference URI="/xl/media/image9.emf?ContentType=image/x-emf">
        <DigestMethod Algorithm="http://www.w3.org/2001/04/xmlenc#sha256"/>
        <DigestValue>KuT5cGJfZ1Me6VFQOtS/jlhv6feaiX6ZVGyMtauu1UU=</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tv0mghujyKdZOGT08dDSd6mHkYkNNz+uQFo0+3O77jA=</DigestValue>
      </Reference>
      <Reference URI="/xl/styles.xml?ContentType=application/vnd.openxmlformats-officedocument.spreadsheetml.styles+xml">
        <DigestMethod Algorithm="http://www.w3.org/2001/04/xmlenc#sha256"/>
        <DigestValue>fA8bSDSQ+U179Wz5GPdvokcl4FPwtQUs+r1hZaax3Xk=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JFJq5wIlCIkx+VqU9GMlLA45kew1CTNjf2r9Ce+OCPU=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9c1BZNxXDoQCudJiHV/J41iET19S9K8xqxn8toRfwOk=</DigestValue>
      </Reference>
      <Reference URI="/xl/worksheets/sheet2.xml?ContentType=application/vnd.openxmlformats-officedocument.spreadsheetml.worksheet+xml">
        <DigestMethod Algorithm="http://www.w3.org/2001/04/xmlenc#sha256"/>
        <DigestValue>ydG6KzlxvhJJsjfRowvH984ubIVl4mBDx2ndOzBcYHQ=</DigestValue>
      </Reference>
      <Reference URI="/xl/worksheets/sheet3.xml?ContentType=application/vnd.openxmlformats-officedocument.spreadsheetml.worksheet+xml">
        <DigestMethod Algorithm="http://www.w3.org/2001/04/xmlenc#sha256"/>
        <DigestValue>uAT9nbqJHPrYyVOBmU6Bn0flTzSEIlwnuv19tbHFimc=</DigestValue>
      </Reference>
      <Reference URI="/xl/worksheets/sheet4.xml?ContentType=application/vnd.openxmlformats-officedocument.spreadsheetml.worksheet+xml">
        <DigestMethod Algorithm="http://www.w3.org/2001/04/xmlenc#sha256"/>
        <DigestValue>W7wFAOuTOaFuZ+wdwHoXL/lnKyklFpOFX5nAG0aSqkA=</DigestValue>
      </Reference>
      <Reference URI="/xl/worksheets/sheet5.xml?ContentType=application/vnd.openxmlformats-officedocument.spreadsheetml.worksheet+xml">
        <DigestMethod Algorithm="http://www.w3.org/2001/04/xmlenc#sha256"/>
        <DigestValue>22Yr9XKza8mpOl2KUUaAS5xU+LuTvXDKkRPupA0zOHE=</DigestValue>
      </Reference>
      <Reference URI="/xl/worksheets/sheet6.xml?ContentType=application/vnd.openxmlformats-officedocument.spreadsheetml.worksheet+xml">
        <DigestMethod Algorithm="http://www.w3.org/2001/04/xmlenc#sha256"/>
        <DigestValue>K92okni847dHuAaZZvJbeI+czIdNE1sMECeq7ij/eTU=</DigestValue>
      </Reference>
    </Manifest>
    <SignatureProperties>
      <SignatureProperty Id="idSignatureTime" Target="#idPackageSignature">
        <mdssi:SignatureTime xmlns:mdssi="http://schemas.openxmlformats.org/package/2006/digital-signature">
          <mdssi:Format>YYYY-MM-DDThh:mm:ssTZD</mdssi:Format>
          <mdssi:Value>2024-04-16T15:23:03Z</mdssi:Value>
        </mdssi:SignatureTime>
      </SignatureProperty>
    </SignatureProperties>
  </Object>
  <Object Id="idOfficeObject">
    <SignatureProperties>
      <SignatureProperty Id="idOfficeV1Details" Target="#idPackageSignature">
        <SignatureInfoV1 xmlns="http://schemas.microsoft.com/office/2006/digsig">
          <SetupID>{2232374A-DA44-4196-87B6-6BBFD28A4B5A}</SetupID>
          <SignatureText>GERARDO RUIZ</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2024-04-16T15:23:03Z</xd:SigningTime>
          <xd:SigningCertificate>
            <xd:Cert>
              <xd:CertDigest>
                <DigestMethod Algorithm="http://www.w3.org/2001/04/xmlenc#sha256"/>
                <DigestValue>/lwJnu8eHgOuu4rIzwaFPFmoDO84JQS8ocLioix+VWg=</DigestValue>
              </xd:CertDigest>
              <xd:IssuerSerial>
                <X509IssuerName>C=PY, O=DOCUMENTA S.A., SERIALNUMBER=RUC80050172-1, CN=CA-DOCUMENTA S.A.</X509IssuerName>
                <X509SerialNumber>7933544275290907614</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BmFgAAOwsAACBFTUYAAAEAqBsAAKo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2AC8ANA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oAAABWAAAAMAAAADsAAACL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sAAABXAAAAJQAAAAwAAAAEAAAAVAAAAJQAAAAxAAAAOwAAALkAAABWAAAAAQAAAFVVj0EmtI9BMQAAADsAAAAMAAAATAAAAAAAAAAAAAAAAAAAAP//////////ZAAAAEcARQBSAEEAUgBEAE8AIABSAFUASQBaAA4AAAAKAAAADAAAAA0AAAAMAAAADgAAAA8AAAAFAAAADAAAAA4AAAAFAAAACw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cAAAADwAAAGEAAADNAAAAcQAAAAEAAABVVY9BJrSPQQ8AAABhAAAAGAAAAEwAAAAAAAAAAAAAAAAAAAD//////////3wAAABHAEUAUgBBAFIARABPACAAUgBBAE0ATwBOACAAUgBVAEkAWgAgAEcATwBEAE8AWQAJAAAABwAAAAgAAAAIAAAACAAAAAkAAAAKAAAABAAAAAgAAAAIAAAADAAAAAoAAAAKAAAABAAAAAgAAAAJAAAAAwAAAAcAAAAEAAAACQAAAAoAAAAJAAAACgAAAAc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UAAAAhgAAAAEAAABVVY9BJrSPQQ8AAAB2AAAACAAAAEwAAAAAAAAAAAAAAAAAAAD//////////1wAAABDAE8ATgBUAEEARABPAFIACAAAAAoAAAAKAAAABwAAAAgAAAAJAAAACgAAAAgAAABLAAAAQAAAADAAAAAFAAAAIAAAAAEAAAABAAAAEAAAAAAAAAAAAAAAQAEAAKAAAAAAAAAAAAAAAEABAACgAAAAJQAAAAwAAAACAAAAJwAAABgAAAAFAAAAAAAAAP///wAAAAAAJQAAAAwAAAAFAAAATAAAAGQAAAAOAAAAiwAAAB4BAACbAAAADgAAAIsAAAARAQAAEQAAACEA8AAAAAAAAAAAAAAAgD8AAAAAAAAAAAAAgD8AAAAAAAAAAAAAAAAAAAAAAAAAAAAAAAAAAAAAAAAAACUAAAAMAAAAAAAAgCgAAAAMAAAABQAAACUAAAAMAAAAAQAAABgAAAAMAAAAAAAAABIAAAAMAAAAAQAAABYAAAAMAAAAAAAAAFQAAAAsAQAADwAAAIsAAAAdAQAAmwAAAAEAAABVVY9BJrSPQQ8AAACLAAAAJQAAAEwAAAAEAAAADgAAAIsAAAAfAQAAnAAAAJgAAABGAGkAcgBtAGEAZABvACAAcABvAHIAOgAgAEcARQBSAEEAUgBEAE8AIABSAEEATQBPAE4AIABSAFUASQBaACAARwBPAEQATwBZAAAABgAAAAMAAAAFAAAACwAAAAcAAAAIAAAACAAAAAQAAAAIAAAACAAAAAUAAAADAAAABAAAAAkAAAAHAAAACAAAAAgAAAAIAAAACQAAAAoAAAAEAAAACAAAAAgAAAAMAAAACgAAAAoAAAAEAAAACAAAAAkAAAADAAAABwAAAAQAAAAJAAAACgAAAAkAAAAKAAAABwAAABYAAAAMAAAAAAAAACUAAAAMAAAAAgAAAA4AAAAUAAAAAAAAABAAAAAUAAAA</Object>
  <Object Id="idInvalidSigLnImg">AQAAAGwAAAAAAAAAAAAAAD8BAACfAAAAAAAAAAAAAABmFgAAOwsAACBFTUYAAAEAKCIAALE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CfrQ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Y10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gAAAFYAAAAwAAAAOwAAAIs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wAAAFcAAAAlAAAADAAAAAQAAABUAAAAlAAAADEAAAA7AAAAuQAAAFYAAAABAAAAVVWPQSa0j0ExAAAAOwAAAAwAAABMAAAAAAAAAAAAAAAAAAAA//////////9kAAAARwBFAFIAQQBSAEQATwAgAFIAVQBJAFoADgAAAAoAAAAMAAAADQAAAAwAAAAOAAAADwAAAAUAAAAMAAAADgAAAAUAAAAL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NwAAAAPAAAAYQAAAM0AAABxAAAAAQAAAFVVj0EmtI9BDwAAAGEAAAAYAAAATAAAAAAAAAAAAAAAAAAAAP//////////fAAAAEcARQBSAEEAUgBEAE8AIABSAEEATQBPAE4AIABSAFUASQBaACAARwBPAEQATwBZAAkAAAAHAAAACAAAAAgAAAAIAAAACQAAAAoAAAAEAAAACAAAAAgAAAAMAAAACgAAAAoAAAAEAAAACAAAAAkAAAADAAAABwAAAAQAAAAJAAAACgAAAAkAAAAKAAAABw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FQAAACGAAAAAQAAAFVVj0EmtI9BDwAAAHYAAAAIAAAATAAAAAAAAAAAAAAAAAAAAP//////////XAAAAEMATwBOAFQAQQBEAE8AUgAIAAAACgAAAAoAAAAHAAAACAAAAAkAAAAKAAAACAAAAEsAAABAAAAAMAAAAAUAAAAgAAAAAQAAAAEAAAAQAAAAAAAAAAAAAABAAQAAoAAAAAAAAAAAAAAAQAEAAKAAAAAlAAAADAAAAAIAAAAnAAAAGAAAAAUAAAAAAAAA////AAAAAAAlAAAADAAAAAUAAABMAAAAZAAAAA4AAACLAAAAHgEAAJsAAAAOAAAAiwAAABEBAAARAAAAIQDwAAAAAAAAAAAAAACAPwAAAAAAAAAAAACAPwAAAAAAAAAAAAAAAAAAAAAAAAAAAAAAAAAAAAAAAAAAJQAAAAwAAAAAAACAKAAAAAwAAAAFAAAAJQAAAAwAAAABAAAAGAAAAAwAAAAAAAAAEgAAAAwAAAABAAAAFgAAAAwAAAAAAAAAVAAAACwBAAAPAAAAiwAAAB0BAACbAAAAAQAAAFVVj0EmtI9BDwAAAIsAAAAlAAAATAAAAAQAAAAOAAAAiwAAAB8BAACcAAAAmAAAAEYAaQByAG0AYQBkAG8AIABwAG8AcgA6ACAARwBFAFIAQQBSAEQATwAgAFIAQQBNAE8ATgAgAFIAVQBJAFoAIABHAE8ARABPAFkA3jAGAAAAAwAAAAUAAAALAAAABwAAAAgAAAAIAAAABAAAAAgAAAAIAAAABQAAAAMAAAAEAAAACQAAAAcAAAAIAAAACAAAAAgAAAAJAAAACgAAAAQAAAAIAAAACAAAAAwAAAAKAAAACgAAAAQAAAAIAAAACQAAAAMAAAAHAAAABAAAAAkAAAAKAAAACQAAAAoAAAAHAAAAFgAAAAwAAAAAAAAAJQAAAAwAAAACAAAADgAAABQAAAAAAAAAEAAAABQAAAA=</Object>
</Signature>
</file>

<file path=_xmlsignatures/sig20.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MAK6O4Ur2cvCF6Lmx8KsnTKmWqgGbo+ckpHVrKH9QlA=</DigestValue>
    </Reference>
    <Reference Type="http://www.w3.org/2000/09/xmldsig#Object" URI="#idOfficeObject">
      <DigestMethod Algorithm="http://www.w3.org/2001/04/xmlenc#sha256"/>
      <DigestValue>Dd1AeFbRwmcAhrNpKZjMpkNWAzHsX/w05Go80vyXcWk=</DigestValue>
    </Reference>
    <Reference Type="http://uri.etsi.org/01903#SignedProperties" URI="#idSignedProperties">
      <Transforms>
        <Transform Algorithm="http://www.w3.org/TR/2001/REC-xml-c14n-20010315"/>
      </Transforms>
      <DigestMethod Algorithm="http://www.w3.org/2001/04/xmlenc#sha256"/>
      <DigestValue>ESUC+SDCFu1YAZmvdg6/bf8UVCYF9cZmtnpFWd8dzJg=</DigestValue>
    </Reference>
    <Reference Type="http://www.w3.org/2000/09/xmldsig#Object" URI="#idValidSigLnImg">
      <DigestMethod Algorithm="http://www.w3.org/2001/04/xmlenc#sha256"/>
      <DigestValue>C7NDUODOSdPe4oJIHu1ZVkzUdNdccGvpF2KGHKrq9So=</DigestValue>
    </Reference>
    <Reference Type="http://www.w3.org/2000/09/xmldsig#Object" URI="#idInvalidSigLnImg">
      <DigestMethod Algorithm="http://www.w3.org/2001/04/xmlenc#sha256"/>
      <DigestValue>8NqmZn0QgmU4D6HvGi7IBehyMg0qAo+xKXAwS++CbXQ=</DigestValue>
    </Reference>
  </SignedInfo>
  <SignatureValue>ObWE5U8TRfdItpq3yskRW746X/bBIXaf5OQb4swf9BuqK3b+p0hnpdeY1fXHpU+H+mQc5i9KNMkO
HvlBcmIWCzmxrTTeMrdcpPzxnZ6nvQo9kE02j/+cZSaejlH3BiMyWiI65sKuFauWK6Vocp1HKWT5
rOJbkroy2OBoR4bJU/J01lYe+HycpYoNnlhpeMlj2qOmtqAAQVYWet6TkYY0YM6LlrOAQ+SAXiN7
bAnmcdAUDLbkn9hpVextX6qIBDcXbkJ0SJXNXK1+tqbzMKs+TLQPd0sXE/IaezfHdbUYK3UwB1L4
/tFVIjsKakJQUjjvFBzKNkC1uOMeWuwayHbOLQ==</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kQWoIKwzKWTvAz5sa/RQOAq9+E8K2lG4zJEPE5lqHdg=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04WYIvNSXsG7g7/ViYzSbELJEswATmX/Rm7qu57Srrk=</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yljvDcZbJaKTkalOGouz4xgxPMHUwsCTTc1c5F/8BXE=</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KJLxHcorHeaiUolcxFvfIoDO7MVuQ0jr3gAwZx2d0SQ=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Yd1Sr1SIaXfZICr0wH84YuNK+U0dD+JWVh2CYwy4FAE=</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NTvHS4ipQABLP4cuhOOFHOPka9PhicKDdQ3Oziyh9R8=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0fTaYyy4GskkBMmw330GJ/tEfYk1ki16PDj/WXzlMRg=</DigestValue>
      </Reference>
      <Reference URI="/xl/drawings/vmlDrawing2.vml?ContentType=application/vnd.openxmlformats-officedocument.vmlDrawing">
        <DigestMethod Algorithm="http://www.w3.org/2001/04/xmlenc#sha256"/>
        <DigestValue>9MEtGnMjT/0qMA5xmk0CWW5wkYGen1VdEgVVhXSFg14=</DigestValue>
      </Reference>
      <Reference URI="/xl/drawings/vmlDrawing3.vml?ContentType=application/vnd.openxmlformats-officedocument.vmlDrawing">
        <DigestMethod Algorithm="http://www.w3.org/2001/04/xmlenc#sha256"/>
        <DigestValue>Oiu2NM4BJ92kHE3XM3kHgxQ0iHazAJQNdYCYEbQklkw=</DigestValue>
      </Reference>
      <Reference URI="/xl/drawings/vmlDrawing4.vml?ContentType=application/vnd.openxmlformats-officedocument.vmlDrawing">
        <DigestMethod Algorithm="http://www.w3.org/2001/04/xmlenc#sha256"/>
        <DigestValue>d5H2Drf+dA1i5OrZffA0pRwTwY880N2K26N0sMrEPlA=</DigestValue>
      </Reference>
      <Reference URI="/xl/drawings/vmlDrawing5.vml?ContentType=application/vnd.openxmlformats-officedocument.vmlDrawing">
        <DigestMethod Algorithm="http://www.w3.org/2001/04/xmlenc#sha256"/>
        <DigestValue>e4Ua36zP1XBAPR1lOcT9EK+fkgaQphdY2cRlVcOCXq4=</DigestValue>
      </Reference>
      <Reference URI="/xl/drawings/vmlDrawing6.vml?ContentType=application/vnd.openxmlformats-officedocument.vmlDrawing">
        <DigestMethod Algorithm="http://www.w3.org/2001/04/xmlenc#sha256"/>
        <DigestValue>weK0nno1HTRngKokdZDpuuP/YQ9yjeVqRCL7VAN8Pho=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H2jsgiDynawndJVdB5c3/GfklDceUdjk1hMtDNTD4+Y=</DigestValue>
      </Reference>
      <Reference URI="/xl/externalLinks/externalLink1.xml?ContentType=application/vnd.openxmlformats-officedocument.spreadsheetml.externalLink+xml">
        <DigestMethod Algorithm="http://www.w3.org/2001/04/xmlenc#sha256"/>
        <DigestValue>ZWd7In1SjXw1yQzGkU+aW3nMtpAW7BnW6l/htxJ4brE=</DigestValue>
      </Reference>
      <Reference URI="/xl/media/image1.emf?ContentType=image/x-emf">
        <DigestMethod Algorithm="http://www.w3.org/2001/04/xmlenc#sha256"/>
        <DigestValue>zYFCDzzhyDDEr8JUx7t8ZbXp03EKn6lexblXp5Gn4xs=</DigestValue>
      </Reference>
      <Reference URI="/xl/media/image10.emf?ContentType=image/x-emf">
        <DigestMethod Algorithm="http://www.w3.org/2001/04/xmlenc#sha256"/>
        <DigestValue>mBkH5qE3oM43adWNm1HDNWaFA/RFjqp8r7zHlJ9q2rU=</DigestValue>
      </Reference>
      <Reference URI="/xl/media/image11.emf?ContentType=image/x-emf">
        <DigestMethod Algorithm="http://www.w3.org/2001/04/xmlenc#sha256"/>
        <DigestValue>finZsBevH2YJjioa28c04YSVPCt0AeYRqrpKfuXo2oQ=</DigestValue>
      </Reference>
      <Reference URI="/xl/media/image12.emf?ContentType=image/x-emf">
        <DigestMethod Algorithm="http://www.w3.org/2001/04/xmlenc#sha256"/>
        <DigestValue>g6SSZ5UVC1RCwsFGCtj1VcCewypadJL+cuWn0Y2ON6I=</DigestValue>
      </Reference>
      <Reference URI="/xl/media/image13.emf?ContentType=image/x-emf">
        <DigestMethod Algorithm="http://www.w3.org/2001/04/xmlenc#sha256"/>
        <DigestValue>Jbm0dKA6odAW0LeL2ILqJJ+sKaur0F4ITPk9lWUqh7o=</DigestValue>
      </Reference>
      <Reference URI="/xl/media/image14.emf?ContentType=image/x-emf">
        <DigestMethod Algorithm="http://www.w3.org/2001/04/xmlenc#sha256"/>
        <DigestValue>z+B/vqUdHm41805P52GahidXq0f6/V7uKAhRfE+Bo9s=</DigestValue>
      </Reference>
      <Reference URI="/xl/media/image15.emf?ContentType=image/x-emf">
        <DigestMethod Algorithm="http://www.w3.org/2001/04/xmlenc#sha256"/>
        <DigestValue>QEKE+U72icoS2cxex5QzyhCDZoOcBA0CJoOQLgHvNcA=</DigestValue>
      </Reference>
      <Reference URI="/xl/media/image16.emf?ContentType=image/x-emf">
        <DigestMethod Algorithm="http://www.w3.org/2001/04/xmlenc#sha256"/>
        <DigestValue>xJokY1U7oVolaCK1gmdsKgnlsrheO8UHKDTG/BHpF88=</DigestValue>
      </Reference>
      <Reference URI="/xl/media/image2.emf?ContentType=image/x-emf">
        <DigestMethod Algorithm="http://www.w3.org/2001/04/xmlenc#sha256"/>
        <DigestValue>XLFne+i77Ya9IgW2anc6RhntYqosrdM04jmpuqTpKTY=</DigestValue>
      </Reference>
      <Reference URI="/xl/media/image3.emf?ContentType=image/x-emf">
        <DigestMethod Algorithm="http://www.w3.org/2001/04/xmlenc#sha256"/>
        <DigestValue>U6+PvD3ksLtmkxee7cx1TLqpb/GzXIyYZiYKfHQa65g=</DigestValue>
      </Reference>
      <Reference URI="/xl/media/image4.emf?ContentType=image/x-emf">
        <DigestMethod Algorithm="http://www.w3.org/2001/04/xmlenc#sha256"/>
        <DigestValue>m6Z0LMqPZ2+MAKvFOon7I6uutd2I3d+VaBVdYupeJDU=</DigestValue>
      </Reference>
      <Reference URI="/xl/media/image5.emf?ContentType=image/x-emf">
        <DigestMethod Algorithm="http://www.w3.org/2001/04/xmlenc#sha256"/>
        <DigestValue>68XwdD4FTgPL56gFHZxOZzSh/fKDbLdgixM8w5t/HJM=</DigestValue>
      </Reference>
      <Reference URI="/xl/media/image6.emf?ContentType=image/x-emf">
        <DigestMethod Algorithm="http://www.w3.org/2001/04/xmlenc#sha256"/>
        <DigestValue>CE5eHeXx5figHP4E+pnLnUM0HT31/hKDBCDnoUHl7pw=</DigestValue>
      </Reference>
      <Reference URI="/xl/media/image7.emf?ContentType=image/x-emf">
        <DigestMethod Algorithm="http://www.w3.org/2001/04/xmlenc#sha256"/>
        <DigestValue>mPJPZ6MecoOtgdWS700wDfaYLrZPuaQEi+yJGMPljIk=</DigestValue>
      </Reference>
      <Reference URI="/xl/media/image8.emf?ContentType=image/x-emf">
        <DigestMethod Algorithm="http://www.w3.org/2001/04/xmlenc#sha256"/>
        <DigestValue>DS77KxQeqITdACQwijEeQzOFByVED2+JesmUpoqTips=</DigestValue>
      </Reference>
      <Reference URI="/xl/media/image9.emf?ContentType=image/x-emf">
        <DigestMethod Algorithm="http://www.w3.org/2001/04/xmlenc#sha256"/>
        <DigestValue>KuT5cGJfZ1Me6VFQOtS/jlhv6feaiX6ZVGyMtauu1UU=</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tv0mghujyKdZOGT08dDSd6mHkYkNNz+uQFo0+3O77jA=</DigestValue>
      </Reference>
      <Reference URI="/xl/styles.xml?ContentType=application/vnd.openxmlformats-officedocument.spreadsheetml.styles+xml">
        <DigestMethod Algorithm="http://www.w3.org/2001/04/xmlenc#sha256"/>
        <DigestValue>fA8bSDSQ+U179Wz5GPdvokcl4FPwtQUs+r1hZaax3Xk=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JFJq5wIlCIkx+VqU9GMlLA45kew1CTNjf2r9Ce+OCPU=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9c1BZNxXDoQCudJiHV/J41iET19S9K8xqxn8toRfwOk=</DigestValue>
      </Reference>
      <Reference URI="/xl/worksheets/sheet2.xml?ContentType=application/vnd.openxmlformats-officedocument.spreadsheetml.worksheet+xml">
        <DigestMethod Algorithm="http://www.w3.org/2001/04/xmlenc#sha256"/>
        <DigestValue>ydG6KzlxvhJJsjfRowvH984ubIVl4mBDx2ndOzBcYHQ=</DigestValue>
      </Reference>
      <Reference URI="/xl/worksheets/sheet3.xml?ContentType=application/vnd.openxmlformats-officedocument.spreadsheetml.worksheet+xml">
        <DigestMethod Algorithm="http://www.w3.org/2001/04/xmlenc#sha256"/>
        <DigestValue>uAT9nbqJHPrYyVOBmU6Bn0flTzSEIlwnuv19tbHFimc=</DigestValue>
      </Reference>
      <Reference URI="/xl/worksheets/sheet4.xml?ContentType=application/vnd.openxmlformats-officedocument.spreadsheetml.worksheet+xml">
        <DigestMethod Algorithm="http://www.w3.org/2001/04/xmlenc#sha256"/>
        <DigestValue>W7wFAOuTOaFuZ+wdwHoXL/lnKyklFpOFX5nAG0aSqkA=</DigestValue>
      </Reference>
      <Reference URI="/xl/worksheets/sheet5.xml?ContentType=application/vnd.openxmlformats-officedocument.spreadsheetml.worksheet+xml">
        <DigestMethod Algorithm="http://www.w3.org/2001/04/xmlenc#sha256"/>
        <DigestValue>22Yr9XKza8mpOl2KUUaAS5xU+LuTvXDKkRPupA0zOHE=</DigestValue>
      </Reference>
      <Reference URI="/xl/worksheets/sheet6.xml?ContentType=application/vnd.openxmlformats-officedocument.spreadsheetml.worksheet+xml">
        <DigestMethod Algorithm="http://www.w3.org/2001/04/xmlenc#sha256"/>
        <DigestValue>K92okni847dHuAaZZvJbeI+czIdNE1sMECeq7ij/eTU=</DigestValue>
      </Reference>
    </Manifest>
    <SignatureProperties>
      <SignatureProperty Id="idSignatureTime" Target="#idPackageSignature">
        <mdssi:SignatureTime xmlns:mdssi="http://schemas.openxmlformats.org/package/2006/digital-signature">
          <mdssi:Format>YYYY-MM-DDThh:mm:ssTZD</mdssi:Format>
          <mdssi:Value>2024-04-16T20:23:32Z</mdssi:Value>
        </mdssi:SignatureTime>
      </SignatureProperty>
    </SignatureProperties>
  </Object>
  <Object Id="idOfficeObject">
    <SignatureProperties>
      <SignatureProperty Id="idOfficeV1Details" Target="#idPackageSignature">
        <SignatureInfoV1 xmlns="http://schemas.microsoft.com/office/2006/digsig">
          <SetupID>{BBCE9459-E62D-44D2-A04D-E28C36CCB481}</SetupID>
          <SignatureText>ANIBAL CASAS ARREGUI</SignatureText>
          <SignatureImage/>
          <SignatureComments/>
          <WindowsVersion>10.0</WindowsVersion>
          <OfficeVersion>16.0.17425/26</OfficeVersion>
          <ApplicationVersion>16.0.17425</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2024-04-16T20:23:32Z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vGQAAkQwAACBFTUYAAAEAtBsAAKo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4DLx/38AAADgMvH/fwAAEwAAAAAAAAAAAJ96+H8AANWvbfD/fwAAMBafevh/AAATAAAAAAAAAAgXAAAAAAAAQAAAwP9/AAAAAJ96+H8AAKeybfD/fwAABAAAAAAAAAAwFp96+H8AAPC1cps0AAAAEwAAAAAAAABIAAAAAAAAAMQYFPH/fwAAkOMy8f9/AAAAHRTx/38AAAEAAAAAAAAAkEIU8f9/AAAAAJ96+H8AAAAAAAAAAAAAAAAAAAAAAAAAAAAAAAAAABChWip1AQAAqzIeefh/AADQtnKbNAAAAGm3cps0AAAAAAAAAAAAAAAIuHKbZHYACAAAAAAlAAAADAAAAAEAAAAYAAAADAAAAAAAAAASAAAADAAAAAEAAAAeAAAAGAAAAMMAAAAEAAAA9wAAABEAAAAlAAAADAAAAAEAAABUAAAAhAAAAMQAAAAEAAAA9QAAABAAAAABAAAA0XbJQasKyUHEAAAABAAAAAkAAABMAAAAAAAAAAAAAAAAAAAA//////////9gAAAAMQA2AC8ANAAvADIAMAAyADQAjPoGAAAABgAAAAQAAAAGAAAABAAAAAYAAAAGAAAABgAAAAYAAABLAAAAQAAAADAAAAAFAAAAIAAAAAEAAAABAAAAEAAAAAAAAAAAAAAAAAEAAIAAAAAAAAAAAAAAAAABAACAAAAAUgAAAHABAAACAAAAEAAAAAcAAAAAAAAAAAAAALwCAAAAAAAAAQICIlMAeQBzAHQAZQBtAAAAAAAAAAAAAAAAAAAAAAAAAAAAAAAAAAAAAAAAAAAAAAAAAAAAAAAAAAAAAAAAAAAAAAAAAAAAkCP+J3UBAAAAAAAAAAAAAAEAAAA0AAAA0G5Eefh/AAAAAAAAAAAAALA/n3r4fwAACQAAAAEAAAAJAAAAAAAAAAAAAAAAAAAAAAAAAAAAAAD1eO6OcoYAAAAAAAAAAAAAMNBymzQAAAAw3ecpdQEAABChWip1AQAA4MXvPQAAAAAAAAAAAAAAAAcAAAAAAAAAAAAAAAAAAAAM0XKbNAAAAEnRcps0AAAA0c0aefh/AACgABM8dQEAAOjQcpsAAAAAAAAwQXUBAAAA0x48dQEAABChWip1AQAAqzIeefh/AACw0HKbNAAAAEnRcps0AAAA4LalPHUBAADQ0XKb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DAAAAAAAAAAKAAAAAAAAADQbkR5+H8AAAAAAAAAAAAA6WlxmzQAAAADAAAAAAAAAMezr3v4fwAAAAAAAAAAAAAAAAAAAAAAAPXe7Y5yhgAAAAAAAP9/AADgEtrvAAAAAOD///8AAAAAEKFaKnUBAACQAQAAAAAAAAAAAAAAAAAABgAAAAAAAAAAAAAAAAAAAAxrcZs0AAAASWtxmzQAAADRzRp5+H8AAADAmUl1AQAAUBX97wAAAAAAV9jv/38AAABX2O//fwAAEKFaKnUBAACrMh55+H8AALBqcZs0AAAASWtxmzQAAACw0aU8dQEAAOhrcZtkdgAIAAAAACUAAAAMAAAAAwAAABgAAAAMAAAAAAAAABIAAAAMAAAAAQAAABYAAAAMAAAACAAAAFQAAABUAAAACgAAACcAAAAeAAAASgAAAAEAAADRdslBqwrJQQoAAABLAAAAAQAAAEwAAAAEAAAACQAAACcAAAAgAAAASwAAAFAAAABYAAwE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cAAABHAAAAKQAAADMAAACvAAAAFQAAACEA8AAAAAAAAAAAAAAAgD8AAAAAAAAAAAAAgD8AAAAAAAAAAAAAAAAAAAAAAAAAAAAAAAAAAAAAAAAAACUAAAAMAAAAAAAAgCgAAAAMAAAABAAAAFIAAABwAQAABAAAAPD///8AAAAAAAAAAAAAAACQAQAAAAAAAQAAAABzAGUAZwBvAGUAIAB1AGkAAAAAAAAAAAAAAAAAAAAAAAAAAAAAAAAAAAAAAAAAAAAAAAAAAAAAAAAAAAAAAAAAAAAAAEBrcZs0AAAA6nJd7/9/AAAAAAAANAAAANBuRHn4fwAAAAAAAAAAAAANAAAAAAAAAAEAAAB1AQAAAQAAAAAAAAAAAAAAAAAAAAAAAAAAAAAAVd/tjnKGAAAAAAAAAAAAAAAAAAAAAAAA8P///wAAAAAQoVoqdQEAAJABAAAAAAAAAAAAAAAAAAAJAAAAAAAAAAAAAAAAAAAArGxxmzQAAADpbHGbNAAAANHNGnn4fwAAAAAAAAAAAADga3GbAAAAAAUAAAAAAAAAAAAAAAAAAAAQoVoqdQEAAKsyHnn4fwAAUGxxmzQAAADpbHGbNAAAAODdpTx1AQAAiG1xm2R2AAgAAAAAJQAAAAwAAAAEAAAAGAAAAAwAAAAAAAAAEgAAAAwAAAABAAAAHgAAABgAAAApAAAAMwAAANgAAABIAAAAJQAAAAwAAAAEAAAAVAAAAMQAAAAqAAAAMwAAANYAAABHAAAAAQAAANF2yUGrCslBKgAAADMAAAAUAAAATAAAAAAAAAAAAAAAAAAAAP//////////dAAAAEEATgBJAEIAQQBMACAAQwBBAFMAQQBTACAAQQBSAFIARQBHAFUASQAKAAAADAAAAAQAAAAJAAAACgAAAAgAAAAEAAAACgAAAAoAAAAJAAAACgAAAAkAAAAEAAAACgAAAAoAAAAKAAAACAAAAAsAAAAL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EAAAACgAAAFAAAACCAAAAXAAAAAEAAADRdslBqwrJQQoAAABQAAAAFAAAAEwAAAAAAAAAAAAAAAAAAAD//////////3QAAABBAE4ASQBCAEEATAAgAEMAQQBTAEEAUwAgAEEAUgBSAEUARwBVAEkABwAAAAgAAAADAAAABgAAAAcAAAAFAAAAAwAAAAcAAAAHAAAABgAAAAcAAAAGAAAAAwAAAAcAAAAHAAAABwAAAAYAAAAIAAAACA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BHAAAAbAAAAAEAAADRdslBqwrJQQoAAABgAAAACgAAAEwAAAAAAAAAAAAAAAAAAAD//////////2AAAABQAFIARQBTAEkARABFAE4AVABFAAYAAAAHAAAABgAAAAYAAAADAAAACAAAAAYAAAAIAAAABgAAAAYAAABLAAAAQAAAADAAAAAFAAAAIAAAAAEAAAABAAAAEAAAAAAAAAAAAAAAAAEAAIAAAAAAAAAAAAAAAAABAACAAAAAJQAAAAwAAAACAAAAJwAAABgAAAAFAAAAAAAAAP///wAAAAAAJQAAAAwAAAAFAAAATAAAAGQAAAAJAAAAcAAAAMgAAAB8AAAACQAAAHAAAADAAAAADQAAACEA8AAAAAAAAAAAAAAAgD8AAAAAAAAAAAAAgD8AAAAAAAAAAAAAAAAAAAAAAAAAAAAAAAAAAAAAAAAAACUAAAAMAAAAAAAAgCgAAAAMAAAABQAAACUAAAAMAAAAAQAAABgAAAAMAAAAAAAAABIAAAAMAAAAAQAAABYAAAAMAAAAAAAAAFQAAAAUAQAACgAAAHAAAADHAAAAfAAAAAEAAADRdslBqwrJQQoAAABwAAAAIQAAAEwAAAAEAAAACQAAAHAAAADJAAAAfQAAAJAAAABGAGkAcgBtAGEAZABvACAAcABvAHIAOgAgAEEATgBJAEIAQQBMACAAQwBBAFMAQQBTACAAQQBSAFIARQBHAFUASQDarwYAAAADAAAABAAAAAkAAAAGAAAABwAAAAcAAAADAAAABwAAAAcAAAAEAAAAAwAAAAMAAAAHAAAACAAAAAMAAAAGAAAABwAAAAUAAAADAAAABwAAAAcAAAAGAAAABwAAAAYAAAADAAAABwAAAAcAAAAHAAAABgAAAAgAAAAIAAAAAwAAABYAAAAMAAAAAAAAACUAAAAMAAAAAgAAAA4AAAAUAAAAAAAAABAAAAAUAAAA</Object>
  <Object Id="idInvalidSigLnImg">AQAAAGwAAAAAAAAAAAAAAP8AAAB/AAAAAAAAAAAAAAAvGQAAkQwAACBFTUYAAAEAVB8AALA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HMVPSGy5uFiE4GypVJ0KnHjN9AAABAAAAAACcz+7S6ffb7fnC0t1haH0hMm8aLXIuT8ggOIwoRKslP58cK08AAAEAAAAAAMHg9P///////////+bm5k9SXjw/SzBRzTFU0y1NwSAyVzFGXwEBAgAA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gAAAAAAAAAOAy8f9/AAAA4DLx/38AABMAAAAAAAAAAACfevh/AADVr23w/38AADAWn3r4fwAAEwAAAAAAAAAIFwAAAAAAAEAAAMD/fwAAAACfevh/AACnsm3w/38AAAQAAAAAAAAAMBafevh/AADwtXKbNAAAABMAAAAAAAAASAAAAAAAAADEGBTx/38AAJDjMvH/fwAAAB0U8f9/AAABAAAAAAAAAJBCFPH/fwAAAACfevh/AAAAAAAAAAAAAAAAAAAAAAAAAAAAAAAAAAAQoVoqdQEAAKsyHnn4fwAA0LZymzQAAABpt3KbNAAAAAAAAAAAAAAACLhym2R2AAgAAAAAJQAAAAwAAAABAAAAGAAAAAwAAAD/AAAAEgAAAAwAAAABAAAAHgAAABgAAAAiAAAABAAAAHIAAAARAAAAJQAAAAwAAAABAAAAVAAAAKgAAAAjAAAABAAAAHAAAAAQAAAAAQAAANF2yUGrCslBIwAAAAQAAAAPAAAATAAAAAAAAAAAAAAAAAAAAP//////////bAAAAEYAaQByAG0AYQAgAG4AbwAgAHYA4QBsAGkAZABhAI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JAj/id1AQAAAAAAAAAAAAABAAAANAAAANBuRHn4fwAAAAAAAAAAAACwP596+H8AAAkAAAABAAAACQAAAAAAAAAAAAAAAAAAAAAAAAAAAAAA9XjujnKGAAAAAAAAAAAAADDQcps0AAAAMN3nKXUBAAAQoVoqdQEAAODF7z0AAAAAAAAAAAAAAAAHAAAAAAAAAAAAAAAAAAAADNFymzQAAABJ0XKbNAAAANHNGnn4fwAAoAATPHUBAADo0HKbAAAAAAAAMEF1AQAAANMePHUBAAAQoVoqdQEAAKsyHnn4fwAAsNBymzQAAABJ0XKbNAAAAOC2pTx1AQAA0NFym2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wAAAAAAAAACgAAAAAAAAA0G5Eefh/AAAAAAAAAAAAAOlpcZs0AAAAAwAAAAAAAADHs697+H8AAAAAAAAAAAAAAAAAAAAAAAD13u2OcoYAAAAAAAD/fwAA4BLa7wAAAADg////AAAAABChWip1AQAAkAEAAAAAAAAAAAAAAAAAAAYAAAAAAAAAAAAAAAAAAAAMa3GbNAAAAElrcZs0AAAA0c0aefh/AAAAwJlJdQEAAFAV/e8AAAAAAFfY7/9/AAAAV9jv/38AABChWip1AQAAqzIeefh/AACwanGbNAAAAElrcZs0AAAAsNGlPHUBAADoa3GbZHYACAAAAAAlAAAADAAAAAMAAAAYAAAADAAAAAAAAAA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BAa3GbNAAAAOpyXe//fwAAAAAAADQAAADQbkR5+H8AAAAAAAAAAAAADQAAAAAAAAABAAAAdQEAAAEAAAAAAAAAAAAAAAAAAAAAAAAAAAAAAFXf7Y5yhgAAAAAAAAAAAAAAAAAAAAAAAPD///8AAAAAEKFaKnUBAACQAQAAAAAAAAAAAAAAAAAACQAAAAAAAAAAAAAAAAAAAKxscZs0AAAA6WxxmzQAAADRzRp5+H8AAAAAAAAAAAAA4GtxmwAAAAAFAAAAAAAAAAAAAAAAAAAAEKFaKnUBAACrMh55+H8AAFBscZs0AAAA6WxxmzQAAADg3aU8dQEAAIhtcZtkdgAIAAAAACUAAAAMAAAABAAAABgAAAAMAAAAAAAAABIAAAAMAAAAAQAAAB4AAAAYAAAAKQAAADMAAADYAAAASAAAACUAAAAMAAAABAAAAFQAAADEAAAAKgAAADMAAADWAAAARwAAAAEAAADRdslBqwrJ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0XbJQasKyU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0XbJQasKyU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0XbJQasKyUEKAAAAcAAAACEAAABMAAAABAAAAAkAAABwAAAAyQAAAH0AAACQAAAARgBpAHIAbQBhAGQAbwAgAHAAbwByADoAIABBAE4ASQBCAEEATAAgAEMAQQBTAEEAUwAgAEEAUgBSAEUARwBVAEkANhMGAAAAAwAAAAQAAAAJAAAABgAAAAcAAAAHAAAAAwAAAAcAAAAHAAAABAAAAAMAAAADAAAABwAAAAgAAAADAAAABgAAAAcAAAAFAAAAAwAAAAcAAAAHAAAABgAAAAcAAAAGAAAAAwAAAAcAAAAHAAAABwAAAAYAAAAIAAAACAAAAAMAAAAWAAAADAAAAAAAAAAlAAAADAAAAAIAAAAOAAAAFAAAAAAAAAAQAAAAFAAAAA==</Object>
</Signature>
</file>

<file path=_xmlsignatures/sig2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P2LpCrjllTADy1mAtv3/BH+JGMxpiwSmgIZlRBuzsW4=</DigestValue>
    </Reference>
    <Reference Type="http://www.w3.org/2000/09/xmldsig#Object" URI="#idOfficeObject">
      <DigestMethod Algorithm="http://www.w3.org/2001/04/xmlenc#sha256"/>
      <DigestValue>CqXWykGZrDoLqJXpCLcSVbVnTFPzEa0gew0kiWPSglo=</DigestValue>
    </Reference>
    <Reference Type="http://uri.etsi.org/01903#SignedProperties" URI="#idSignedProperties">
      <Transforms>
        <Transform Algorithm="http://www.w3.org/TR/2001/REC-xml-c14n-20010315"/>
      </Transforms>
      <DigestMethod Algorithm="http://www.w3.org/2001/04/xmlenc#sha256"/>
      <DigestValue>Z777tFIyGE/LUSPh/A0qfn685+eEvY9k4wcZgix3aMU=</DigestValue>
    </Reference>
    <Reference Type="http://www.w3.org/2000/09/xmldsig#Object" URI="#idValidSigLnImg">
      <DigestMethod Algorithm="http://www.w3.org/2001/04/xmlenc#sha256"/>
      <DigestValue>Nz6LxkaqIfLWlZmehnP1ZVJzhRx5zO5hU9Zq2qldQ6U=</DigestValue>
    </Reference>
    <Reference Type="http://www.w3.org/2000/09/xmldsig#Object" URI="#idInvalidSigLnImg">
      <DigestMethod Algorithm="http://www.w3.org/2001/04/xmlenc#sha256"/>
      <DigestValue>yWN0juZICTOT9AXMNlHYA2UtjiIlTpecQZuSmWoXUVY=</DigestValue>
    </Reference>
  </SignedInfo>
  <SignatureValue>YN+maVTJNQbDEvu7pAF3L61WFL2OOWj5evQoAT48j8qe51Tiq9Ih+rDGZaD3qd/nR4B8Ufc+zzNB
jtx27UfrvcsPOzunOoafG+LPiyXTnqhTyOSYHxZWEwdjcAuDIG+0EzUxQSbgsVd7EuYoeMm78cfd
YGu+FriwH8pzZjV3kjK2cRnNKrItDPC5583IcOphlNxDJ6mUonUmypYbSZAM8WantXlnMQM2qAep
3FeVoF7XfFB10Okg8BYJtUht3b7H0jZXJGHmSOIAuwD7nzEwrtQunE7/CnzVx9bCoWmFM/MYgypY
uZ2Cc1h0HrLmfvYlL4+LRc4oWBqMSoSGzHnfyg==</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kQWoIKwzKWTvAz5sa/RQOAq9+E8K2lG4zJEPE5lqHdg=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04WYIvNSXsG7g7/ViYzSbELJEswATmX/Rm7qu57Srrk=</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yljvDcZbJaKTkalOGouz4xgxPMHUwsCTTc1c5F/8BXE=</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KJLxHcorHeaiUolcxFvfIoDO7MVuQ0jr3gAwZx2d0SQ=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Yd1Sr1SIaXfZICr0wH84YuNK+U0dD+JWVh2CYwy4FAE=</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NTvHS4ipQABLP4cuhOOFHOPka9PhicKDdQ3Oziyh9R8=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0fTaYyy4GskkBMmw330GJ/tEfYk1ki16PDj/WXzlMRg=</DigestValue>
      </Reference>
      <Reference URI="/xl/drawings/vmlDrawing2.vml?ContentType=application/vnd.openxmlformats-officedocument.vmlDrawing">
        <DigestMethod Algorithm="http://www.w3.org/2001/04/xmlenc#sha256"/>
        <DigestValue>9MEtGnMjT/0qMA5xmk0CWW5wkYGen1VdEgVVhXSFg14=</DigestValue>
      </Reference>
      <Reference URI="/xl/drawings/vmlDrawing3.vml?ContentType=application/vnd.openxmlformats-officedocument.vmlDrawing">
        <DigestMethod Algorithm="http://www.w3.org/2001/04/xmlenc#sha256"/>
        <DigestValue>Oiu2NM4BJ92kHE3XM3kHgxQ0iHazAJQNdYCYEbQklkw=</DigestValue>
      </Reference>
      <Reference URI="/xl/drawings/vmlDrawing4.vml?ContentType=application/vnd.openxmlformats-officedocument.vmlDrawing">
        <DigestMethod Algorithm="http://www.w3.org/2001/04/xmlenc#sha256"/>
        <DigestValue>d5H2Drf+dA1i5OrZffA0pRwTwY880N2K26N0sMrEPlA=</DigestValue>
      </Reference>
      <Reference URI="/xl/drawings/vmlDrawing5.vml?ContentType=application/vnd.openxmlformats-officedocument.vmlDrawing">
        <DigestMethod Algorithm="http://www.w3.org/2001/04/xmlenc#sha256"/>
        <DigestValue>e4Ua36zP1XBAPR1lOcT9EK+fkgaQphdY2cRlVcOCXq4=</DigestValue>
      </Reference>
      <Reference URI="/xl/drawings/vmlDrawing6.vml?ContentType=application/vnd.openxmlformats-officedocument.vmlDrawing">
        <DigestMethod Algorithm="http://www.w3.org/2001/04/xmlenc#sha256"/>
        <DigestValue>weK0nno1HTRngKokdZDpuuP/YQ9yjeVqRCL7VAN8Pho=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H2jsgiDynawndJVdB5c3/GfklDceUdjk1hMtDNTD4+Y=</DigestValue>
      </Reference>
      <Reference URI="/xl/externalLinks/externalLink1.xml?ContentType=application/vnd.openxmlformats-officedocument.spreadsheetml.externalLink+xml">
        <DigestMethod Algorithm="http://www.w3.org/2001/04/xmlenc#sha256"/>
        <DigestValue>ZWd7In1SjXw1yQzGkU+aW3nMtpAW7BnW6l/htxJ4brE=</DigestValue>
      </Reference>
      <Reference URI="/xl/media/image1.emf?ContentType=image/x-emf">
        <DigestMethod Algorithm="http://www.w3.org/2001/04/xmlenc#sha256"/>
        <DigestValue>zYFCDzzhyDDEr8JUx7t8ZbXp03EKn6lexblXp5Gn4xs=</DigestValue>
      </Reference>
      <Reference URI="/xl/media/image10.emf?ContentType=image/x-emf">
        <DigestMethod Algorithm="http://www.w3.org/2001/04/xmlenc#sha256"/>
        <DigestValue>mBkH5qE3oM43adWNm1HDNWaFA/RFjqp8r7zHlJ9q2rU=</DigestValue>
      </Reference>
      <Reference URI="/xl/media/image11.emf?ContentType=image/x-emf">
        <DigestMethod Algorithm="http://www.w3.org/2001/04/xmlenc#sha256"/>
        <DigestValue>finZsBevH2YJjioa28c04YSVPCt0AeYRqrpKfuXo2oQ=</DigestValue>
      </Reference>
      <Reference URI="/xl/media/image12.emf?ContentType=image/x-emf">
        <DigestMethod Algorithm="http://www.w3.org/2001/04/xmlenc#sha256"/>
        <DigestValue>g6SSZ5UVC1RCwsFGCtj1VcCewypadJL+cuWn0Y2ON6I=</DigestValue>
      </Reference>
      <Reference URI="/xl/media/image13.emf?ContentType=image/x-emf">
        <DigestMethod Algorithm="http://www.w3.org/2001/04/xmlenc#sha256"/>
        <DigestValue>Jbm0dKA6odAW0LeL2ILqJJ+sKaur0F4ITPk9lWUqh7o=</DigestValue>
      </Reference>
      <Reference URI="/xl/media/image14.emf?ContentType=image/x-emf">
        <DigestMethod Algorithm="http://www.w3.org/2001/04/xmlenc#sha256"/>
        <DigestValue>z+B/vqUdHm41805P52GahidXq0f6/V7uKAhRfE+Bo9s=</DigestValue>
      </Reference>
      <Reference URI="/xl/media/image15.emf?ContentType=image/x-emf">
        <DigestMethod Algorithm="http://www.w3.org/2001/04/xmlenc#sha256"/>
        <DigestValue>QEKE+U72icoS2cxex5QzyhCDZoOcBA0CJoOQLgHvNcA=</DigestValue>
      </Reference>
      <Reference URI="/xl/media/image16.emf?ContentType=image/x-emf">
        <DigestMethod Algorithm="http://www.w3.org/2001/04/xmlenc#sha256"/>
        <DigestValue>xJokY1U7oVolaCK1gmdsKgnlsrheO8UHKDTG/BHpF88=</DigestValue>
      </Reference>
      <Reference URI="/xl/media/image2.emf?ContentType=image/x-emf">
        <DigestMethod Algorithm="http://www.w3.org/2001/04/xmlenc#sha256"/>
        <DigestValue>XLFne+i77Ya9IgW2anc6RhntYqosrdM04jmpuqTpKTY=</DigestValue>
      </Reference>
      <Reference URI="/xl/media/image3.emf?ContentType=image/x-emf">
        <DigestMethod Algorithm="http://www.w3.org/2001/04/xmlenc#sha256"/>
        <DigestValue>U6+PvD3ksLtmkxee7cx1TLqpb/GzXIyYZiYKfHQa65g=</DigestValue>
      </Reference>
      <Reference URI="/xl/media/image4.emf?ContentType=image/x-emf">
        <DigestMethod Algorithm="http://www.w3.org/2001/04/xmlenc#sha256"/>
        <DigestValue>m6Z0LMqPZ2+MAKvFOon7I6uutd2I3d+VaBVdYupeJDU=</DigestValue>
      </Reference>
      <Reference URI="/xl/media/image5.emf?ContentType=image/x-emf">
        <DigestMethod Algorithm="http://www.w3.org/2001/04/xmlenc#sha256"/>
        <DigestValue>68XwdD4FTgPL56gFHZxOZzSh/fKDbLdgixM8w5t/HJM=</DigestValue>
      </Reference>
      <Reference URI="/xl/media/image6.emf?ContentType=image/x-emf">
        <DigestMethod Algorithm="http://www.w3.org/2001/04/xmlenc#sha256"/>
        <DigestValue>CE5eHeXx5figHP4E+pnLnUM0HT31/hKDBCDnoUHl7pw=</DigestValue>
      </Reference>
      <Reference URI="/xl/media/image7.emf?ContentType=image/x-emf">
        <DigestMethod Algorithm="http://www.w3.org/2001/04/xmlenc#sha256"/>
        <DigestValue>mPJPZ6MecoOtgdWS700wDfaYLrZPuaQEi+yJGMPljIk=</DigestValue>
      </Reference>
      <Reference URI="/xl/media/image8.emf?ContentType=image/x-emf">
        <DigestMethod Algorithm="http://www.w3.org/2001/04/xmlenc#sha256"/>
        <DigestValue>DS77KxQeqITdACQwijEeQzOFByVED2+JesmUpoqTips=</DigestValue>
      </Reference>
      <Reference URI="/xl/media/image9.emf?ContentType=image/x-emf">
        <DigestMethod Algorithm="http://www.w3.org/2001/04/xmlenc#sha256"/>
        <DigestValue>KuT5cGJfZ1Me6VFQOtS/jlhv6feaiX6ZVGyMtauu1UU=</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tv0mghujyKdZOGT08dDSd6mHkYkNNz+uQFo0+3O77jA=</DigestValue>
      </Reference>
      <Reference URI="/xl/styles.xml?ContentType=application/vnd.openxmlformats-officedocument.spreadsheetml.styles+xml">
        <DigestMethod Algorithm="http://www.w3.org/2001/04/xmlenc#sha256"/>
        <DigestValue>fA8bSDSQ+U179Wz5GPdvokcl4FPwtQUs+r1hZaax3Xk=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JFJq5wIlCIkx+VqU9GMlLA45kew1CTNjf2r9Ce+OCPU=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9c1BZNxXDoQCudJiHV/J41iET19S9K8xqxn8toRfwOk=</DigestValue>
      </Reference>
      <Reference URI="/xl/worksheets/sheet2.xml?ContentType=application/vnd.openxmlformats-officedocument.spreadsheetml.worksheet+xml">
        <DigestMethod Algorithm="http://www.w3.org/2001/04/xmlenc#sha256"/>
        <DigestValue>ydG6KzlxvhJJsjfRowvH984ubIVl4mBDx2ndOzBcYHQ=</DigestValue>
      </Reference>
      <Reference URI="/xl/worksheets/sheet3.xml?ContentType=application/vnd.openxmlformats-officedocument.spreadsheetml.worksheet+xml">
        <DigestMethod Algorithm="http://www.w3.org/2001/04/xmlenc#sha256"/>
        <DigestValue>uAT9nbqJHPrYyVOBmU6Bn0flTzSEIlwnuv19tbHFimc=</DigestValue>
      </Reference>
      <Reference URI="/xl/worksheets/sheet4.xml?ContentType=application/vnd.openxmlformats-officedocument.spreadsheetml.worksheet+xml">
        <DigestMethod Algorithm="http://www.w3.org/2001/04/xmlenc#sha256"/>
        <DigestValue>W7wFAOuTOaFuZ+wdwHoXL/lnKyklFpOFX5nAG0aSqkA=</DigestValue>
      </Reference>
      <Reference URI="/xl/worksheets/sheet5.xml?ContentType=application/vnd.openxmlformats-officedocument.spreadsheetml.worksheet+xml">
        <DigestMethod Algorithm="http://www.w3.org/2001/04/xmlenc#sha256"/>
        <DigestValue>22Yr9XKza8mpOl2KUUaAS5xU+LuTvXDKkRPupA0zOHE=</DigestValue>
      </Reference>
      <Reference URI="/xl/worksheets/sheet6.xml?ContentType=application/vnd.openxmlformats-officedocument.spreadsheetml.worksheet+xml">
        <DigestMethod Algorithm="http://www.w3.org/2001/04/xmlenc#sha256"/>
        <DigestValue>K92okni847dHuAaZZvJbeI+czIdNE1sMECeq7ij/eTU=</DigestValue>
      </Reference>
    </Manifest>
    <SignatureProperties>
      <SignatureProperty Id="idSignatureTime" Target="#idPackageSignature">
        <mdssi:SignatureTime xmlns:mdssi="http://schemas.openxmlformats.org/package/2006/digital-signature">
          <mdssi:Format>YYYY-MM-DDThh:mm:ssTZD</mdssi:Format>
          <mdssi:Value>2024-04-16T20:23:51Z</mdssi:Value>
        </mdssi:SignatureTime>
      </SignatureProperty>
    </SignatureProperties>
  </Object>
  <Object Id="idOfficeObject">
    <SignatureProperties>
      <SignatureProperty Id="idOfficeV1Details" Target="#idPackageSignature">
        <SignatureInfoV1 xmlns="http://schemas.microsoft.com/office/2006/digsig">
          <SetupID>{E9C11AA9-79C9-4750-8E2D-69901197D5E7}</SetupID>
          <SignatureText>ANIBAL CASAS ARREGUI</SignatureText>
          <SignatureImage/>
          <SignatureComments/>
          <WindowsVersion>10.0</WindowsVersion>
          <OfficeVersion>16.0.17425/26</OfficeVersion>
          <ApplicationVersion>16.0.17425</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2024-04-16T20:23:51Z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vGQAAkQwAACBFTUYAAAEAtBsAAKo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4DLx/38AAADgMvH/fwAAEwAAAAAAAAAAAJ96+H8AANWvbfD/fwAAMBafevh/AAATAAAAAAAAAAgXAAAAAAAAQAAAwP9/AAAAAJ96+H8AAKeybfD/fwAABAAAAAAAAAAwFp96+H8AAPC1cps0AAAAEwAAAAAAAABIAAAAAAAAAMQYFPH/fwAAkOMy8f9/AAAAHRTx/38AAAEAAAAAAAAAkEIU8f9/AAAAAJ96+H8AAAAAAAAAAAAAAAAAAAAAAAAAAAAAAAAAABChWip1AQAAqzIeefh/AADQtnKbNAAAAGm3cps0AAAAAAAAAAAAAAAIuHKbZHYACAAAAAAlAAAADAAAAAEAAAAYAAAADAAAAAAAAAASAAAADAAAAAEAAAAeAAAAGAAAAMMAAAAEAAAA9wAAABEAAAAlAAAADAAAAAEAAABUAAAAhAAAAMQAAAAEAAAA9QAAABAAAAABAAAA0XbJQasKyUHEAAAABAAAAAkAAABMAAAAAAAAAAAAAAAAAAAA//////////9gAAAAMQA2AC8ANA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kCP+J3UBAAAAAAAAAAAAAAEAAAA0AAAA0G5Eefh/AAAAAAAAAAAAALA/n3r4fwAACQAAAAEAAAAJAAAAAAAAAAAAAAAAAAAAAAAAAAAAAAD1eO6OcoYAAAAAAAAAAAAAMNBymzQAAAAw3ecpdQEAABChWip1AQAA4MXvPQAAAAAAAAAAAAAAAAcAAAAAAAAAAAAAAAAAAAAM0XKbNAAAAEnRcps0AAAA0c0aefh/AACgABM8dQEAAOjQcpsAAAAAAAAwQXUBAAAA0x48dQEAABChWip1AQAAqzIeefh/AACw0HKbNAAAAEnRcps0AAAA4LalPHUBAADQ0XKb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DAAAAAAAAAAKAAAAAAAAADQbkR5+H8AAAAAAAAAAAAA6WlxmzQAAAADAAAAAAAAAMezr3v4fwAAAAAAAAAAAAAAAAAAAAAAAPXe7Y5yhgAAAAAAAP9/AADgEtrvAAAAAOD///8AAAAAEKFaKnUBAACQAQAAAAAAAAAAAAAAAAAABgAAAAAAAAAAAAAAAAAAAAxrcZs0AAAASWtxmzQAAADRzRp5+H8AAADAmUl1AQAAUBX97wAAAAAAV9jv/38AAABX2O//fwAAEKFaKnUBAACrMh55+H8AALBqcZs0AAAASWtxmzQAAACw0aU8dQEAAOhrcZt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cAAABHAAAAKQAAADMAAACvAAAAFQAAACEA8AAAAAAAAAAAAAAAgD8AAAAAAAAAAAAAgD8AAAAAAAAAAAAAAAAAAAAAAAAAAAAAAAAAAAAAAAAAACUAAAAMAAAAAAAAgCgAAAAMAAAABAAAAFIAAABwAQAABAAAAPD///8AAAAAAAAAAAAAAACQAQAAAAAAAQAAAABzAGUAZwBvAGUAIAB1AGkAAAAAAAAAAAAAAAAAAAAAAAAAAAAAAAAAAAAAAAAAAAAAAAAAAAAAAAAAAAAAAAAAAAAAAEBrcZs0AAAA6nJd7/9/AAAAAAAANAAAANBuRHn4fwAAAAAAAAAAAAANAAAAAAAAAAEAAAB1AQAAAQAAAAAAAAAAAAAAAAAAAAAAAAAAAAAAVd/tjnKGAAAAAAAAAAAAAAAAAAAAAAAA8P///wAAAAAQoVoqdQEAAJABAAAAAAAAAAAAAAAAAAAJAAAAAAAAAAAAAAAAAAAArGxxmzQAAADpbHGbNAAAANHNGnn4fwAAAAAAAAAAAADga3GbAAAAAAUAAAAAAAAAAAAAAAAAAAAQoVoqdQEAAKsyHnn4fwAAUGxxmzQAAADpbHGbNAAAAODdpTx1AQAAiG1xm2R2AAgAAAAAJQAAAAwAAAAEAAAAGAAAAAwAAAAAAAAAEgAAAAwAAAABAAAAHgAAABgAAAApAAAAMwAAANgAAABIAAAAJQAAAAwAAAAEAAAAVAAAAMQAAAAqAAAAMwAAANYAAABHAAAAAQAAANF2yUGrCslBKgAAADMAAAAUAAAATAAAAAAAAAAAAAAAAAAAAP//////////dAAAAEEATgBJAEIAQQBMACAAQwBBAFMAQQBTACAAQQBSAFIARQBHAFUASQAKAAAADAAAAAQAAAAJAAAACgAAAAgAAAAEAAAACgAAAAoAAAAJAAAACgAAAAkAAAAEAAAACgAAAAoAAAAKAAAACAAAAAsAAAAL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EAAAACgAAAFAAAACCAAAAXAAAAAEAAADRdslBqwrJQQoAAABQAAAAFAAAAEwAAAAAAAAAAAAAAAAAAAD//////////3QAAABBAE4ASQBCAEEATAAgAEMAQQBTAEEAUwAgAEEAUgBSAEUARwBVAEkABwAAAAgAAAADAAAABgAAAAcAAAAFAAAAAwAAAAcAAAAHAAAABgAAAAcAAAAGAAAAAwAAAAcAAAAHAAAABwAAAAYAAAAIAAAACA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BHAAAAbAAAAAEAAADRdslBqwrJQQoAAABgAAAACgAAAEwAAAAAAAAAAAAAAAAAAAD//////////2AAAABQAFIARQBTAEkARABFAE4AVABFAAYAAAAHAAAABgAAAAYAAAADAAAACAAAAAYAAAAIAAAABgAAAAYAAABLAAAAQAAAADAAAAAFAAAAIAAAAAEAAAABAAAAEAAAAAAAAAAAAAAAAAEAAIAAAAAAAAAAAAAAAAABAACAAAAAJQAAAAwAAAACAAAAJwAAABgAAAAFAAAAAAAAAP///wAAAAAAJQAAAAwAAAAFAAAATAAAAGQAAAAJAAAAcAAAAMgAAAB8AAAACQAAAHAAAADAAAAADQAAACEA8AAAAAAAAAAAAAAAgD8AAAAAAAAAAAAAgD8AAAAAAAAAAAAAAAAAAAAAAAAAAAAAAAAAAAAAAAAAACUAAAAMAAAAAAAAgCgAAAAMAAAABQAAACUAAAAMAAAAAQAAABgAAAAMAAAAAAAAABIAAAAMAAAAAQAAABYAAAAMAAAAAAAAAFQAAAAUAQAACgAAAHAAAADHAAAAfAAAAAEAAADRdslBqwrJQQoAAABwAAAAIQAAAEwAAAAEAAAACQAAAHAAAADJAAAAfQAAAJAAAABGAGkAcgBtAGEAZABvACAAcABvAHIAOgAgAEEATgBJAEIAQQBMACAAQwBBAFMAQQBTACAAQQBSAFIARQBHAFUASQAAAAYAAAADAAAABAAAAAkAAAAGAAAABwAAAAcAAAADAAAABwAAAAcAAAAEAAAAAwAAAAMAAAAHAAAACAAAAAMAAAAGAAAABwAAAAUAAAADAAAABwAAAAcAAAAGAAAABwAAAAYAAAADAAAABwAAAAcAAAAHAAAABgAAAAgAAAAIAAAAAwAAABYAAAAMAAAAAAAAACUAAAAMAAAAAgAAAA4AAAAUAAAAAAAAABAAAAAUAAAA</Object>
  <Object Id="idInvalidSigLnImg">AQAAAGwAAAAAAAAAAAAAAP8AAAB/AAAAAAAAAAAAAAAvGQAAkQwAACBFTUYAAAEAVB8AALA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rkKQAAAAcKDQcKDQcJDQ4WMShFrjFU1TJV1gECBAIDBAECBQoRKyZBowsTMQAAAAAAfqbJd6PIeqDCQFZ4JTd0Lk/HMVPSGy5uFiE4GypVJ0KnHjN9AAABEj4AAACcz+7S6ffb7fnC0t1haH0hMm8aLXIuT8ggOIwoRKslP58cK08AAAEAAAAAAMHg9P///////////+bm5k9SXjw/SzBRzTFU0y1NwSAyVzFGXwEBAuQpCA8mnM/u69/SvI9jt4tgjIR9FBosDBEjMVTUMlXWMVPRKUSeDxk4AAAAAAAAAADT6ff///////+Tk5MjK0krSbkvUcsuT8YVJFoTIFIrSbgtTcEQHEcYPgAAAJzP7vT6/bTa8kRleixHhy1Nwi5PxiQtTnBwcJKSki81SRwtZAgOIwAAAAAAweD02+35gsLqZ5q6Jz1jNEJyOUZ4qamp+/v7////wdPeVnCJAQEC5CkAAACv1/Ho8/ubzu6CwuqMudS3u769vb3////////////L5fZymsABAgMAAAAAAK/X8fz9/uLx+snk9uTy+vz9/v///////////////8vl9nKawAECA2JJAAAAotHvtdryxOL1xOL1tdry0+r32+350+r3tdryxOL1pdPvc5rAAQIDAAAAAABpj7ZnjrZqj7Zqj7ZnjrZtkbdukrdtkbdnjrZqj7ZojrZ3rdUCAwTkKQ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gAAAAAAAAAOAy8f9/AAAA4DLx/38AABMAAAAAAAAAAACfevh/AADVr23w/38AADAWn3r4fwAAEwAAAAAAAAAIFwAAAAAAAEAAAMD/fwAAAACfevh/AACnsm3w/38AAAQAAAAAAAAAMBafevh/AADwtXKbNAAAABMAAAAAAAAASAAAAAAAAADEGBTx/38AAJDjMvH/fwAAAB0U8f9/AAABAAAAAAAAAJBCFPH/fwAAAACfevh/AAAAAAAAAAAAAAAAAAAAAAAAAAAAAAAAAAAQoVoqdQEAAKsyHnn4fwAA0LZymzQAAABpt3KbNAAAAAAAAAAAAAAACLhym2R2AAgAAAAAJQAAAAwAAAABAAAAGAAAAAwAAAD/AAAAEgAAAAwAAAABAAAAHgAAABgAAAAiAAAABAAAAHIAAAARAAAAJQAAAAwAAAABAAAAVAAAAKgAAAAjAAAABAAAAHAAAAAQAAAAAQAAANF2yUGrCslBIwAAAAQAAAAPAAAATAAAAAAAAAAAAAAAAAAAAP//////////bAAAAEYAaQByAG0AYQAgAG4AbwAgAHYA4QBsAGkAZABhAAA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JAj/id1AQAAAAAAAAAAAAABAAAANAAAANBuRHn4fwAAAAAAAAAAAACwP596+H8AAAkAAAABAAAACQAAAAAAAAAAAAAAAAAAAAAAAAAAAAAA9XjujnKGAAAAAAAAAAAAADDQcps0AAAAMN3nKXUBAAAQoVoqdQEAAODF7z0AAAAAAAAAAAAAAAAHAAAAAAAAAAAAAAAAAAAADNFymzQAAABJ0XKbNAAAANHNGnn4fwAAoAATPHUBAADo0HKbAAAAAAAAMEF1AQAAANMePHUBAAAQoVoqdQEAAKsyHnn4fwAAsNBymzQAAABJ0XKbNAAAAOC2pTx1AQAA0NFym2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wAAAAAAAAACgAAAAAAAAA0G5Eefh/AAAAAAAAAAAAAOlpcZs0AAAAAwAAAAAAAADHs697+H8AAAAAAAAAAAAAAAAAAAAAAAD13u2OcoYAAAAAAAD/fwAA4BLa7wAAAADg////AAAAABChWip1AQAAkAEAAAAAAAAAAAAAAAAAAAYAAAAAAAAAAAAAAAAAAAAMa3GbNAAAAElrcZs0AAAA0c0aefh/AAAAwJlJdQEAAFAV/e8AAAAAAFfY7/9/AAAAV9jv/38AABChWip1AQAAqzIeefh/AACwanGbNAAAAElrcZs0AAAAsNGlPHUBAADoa3GbZHYACAAAAAAlAAAADAAAAAMAAAAYAAAADAAAAAAAAAA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BAa3GbNAAAAOpyXe//fwAAAAAAADQAAADQbkR5+H8AAAAAAAAAAAAADQAAAAAAAAABAAAAdQEAAAEAAAAAAAAAAAAAAAAAAAAAAAAAAAAAAFXf7Y5yhgAAAAAAAAAAAAAAAAAAAAAAAPD///8AAAAAEKFaKnUBAACQAQAAAAAAAAAAAAAAAAAACQAAAAAAAAAAAAAAAAAAAKxscZs0AAAA6WxxmzQAAADRzRp5+H8AAAAAAAAAAAAA4GtxmwAAAAAFAAAAAAAAAAAAAAAAAAAAEKFaKnUBAACrMh55+H8AAFBscZs0AAAA6WxxmzQAAADg3aU8dQEAAIhtcZtkdgAIAAAAACUAAAAMAAAABAAAABgAAAAMAAAAAAAAABIAAAAMAAAAAQAAAB4AAAAYAAAAKQAAADMAAADYAAAASAAAACUAAAAMAAAABAAAAFQAAADEAAAAKgAAADMAAADWAAAARwAAAAEAAADRdslBqwrJ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0XbJQasKyU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0XbJQasKyU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0XbJQasKyUEKAAAAcAAAACEAAABMAAAABAAAAAkAAABwAAAAyQAAAH0AAACQAAAARgBpAHIAbQBhAGQAbwAgAHAAbwByADoAIABBAE4ASQBCAEEATAAgAEMAQQBTAEEAUwAgAEEAUgBSAEUARwBVAEkAAAAGAAAAAwAAAAQAAAAJAAAABgAAAAcAAAAHAAAAAwAAAAcAAAAHAAAABAAAAAMAAAADAAAABwAAAAgAAAADAAAABgAAAAcAAAAFAAAAAwAAAAcAAAAHAAAABgAAAAcAAAAGAAAAAwAAAAcAAAAHAAAABwAAAAYAAAAIAAAACAAAAAMAAAAWAAAADAAAAAAAAAAlAAAADAAAAAIAAAAOAAAAFAAAAAAAAAAQAAAAFAAAAA==</Object>
</Signature>
</file>

<file path=_xmlsignatures/sig2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nVmebM9EsyeHt78nXIOtXsB8LnyEovlR1j6huqHK494=</DigestValue>
    </Reference>
    <Reference Type="http://www.w3.org/2000/09/xmldsig#Object" URI="#idOfficeObject">
      <DigestMethod Algorithm="http://www.w3.org/2001/04/xmlenc#sha256"/>
      <DigestValue>z/OMZhgMBaIVK+f5CamqJ57zL9iH/ZwfGpSJOKZjppY=</DigestValue>
    </Reference>
    <Reference Type="http://uri.etsi.org/01903#SignedProperties" URI="#idSignedProperties">
      <Transforms>
        <Transform Algorithm="http://www.w3.org/TR/2001/REC-xml-c14n-20010315"/>
      </Transforms>
      <DigestMethod Algorithm="http://www.w3.org/2001/04/xmlenc#sha256"/>
      <DigestValue>0DwrD0yVKeZE4WIiGquiThVHdwkwQ5oeRu12nyTRmAA=</DigestValue>
    </Reference>
    <Reference Type="http://www.w3.org/2000/09/xmldsig#Object" URI="#idValidSigLnImg">
      <DigestMethod Algorithm="http://www.w3.org/2001/04/xmlenc#sha256"/>
      <DigestValue>Nz6LxkaqIfLWlZmehnP1ZVJzhRx5zO5hU9Zq2qldQ6U=</DigestValue>
    </Reference>
    <Reference Type="http://www.w3.org/2000/09/xmldsig#Object" URI="#idInvalidSigLnImg">
      <DigestMethod Algorithm="http://www.w3.org/2001/04/xmlenc#sha256"/>
      <DigestValue>Oas8BQdGG7HygFXI9s7LQ8qRryLKHWXlkaLwdDkVTys=</DigestValue>
    </Reference>
  </SignedInfo>
  <SignatureValue>b/eJ3qv3NnQ8nyE7drRmgrmxnAmYxG4XwW/YVNF3bqZ8Ywi2FCM6QLYfq902oYMRrnnjWyOCgxRd
F/T8kkIk/XQ0eYgMquTDc6PIb2bt53OO3BADk6iQs8R5Vms8iHsnM2dzajTD3vSHMpfVfUQzrzfa
TCWNWG1wyO9F0FWABYrhF+GPBP/7wZFT1nZ8ltHwH1MOMOhZzskiVS7Exn+/mbHTtJckuGWY29wz
G+rdTmdM2h/XIT5VTpV+Y9sXnLIwjQll7vLNJnO4cay794YMVhi8D76zrkomhFu8xZMBsIjlCuMm
3nVfPAZQ3ys0eoq4Xg+EpI6G36vSUOKfEAvTUQ==</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kQWoIKwzKWTvAz5sa/RQOAq9+E8K2lG4zJEPE5lqHdg=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04WYIvNSXsG7g7/ViYzSbELJEswATmX/Rm7qu57Srrk=</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yljvDcZbJaKTkalOGouz4xgxPMHUwsCTTc1c5F/8BXE=</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KJLxHcorHeaiUolcxFvfIoDO7MVuQ0jr3gAwZx2d0SQ=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Yd1Sr1SIaXfZICr0wH84YuNK+U0dD+JWVh2CYwy4FAE=</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NTvHS4ipQABLP4cuhOOFHOPka9PhicKDdQ3Oziyh9R8=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0fTaYyy4GskkBMmw330GJ/tEfYk1ki16PDj/WXzlMRg=</DigestValue>
      </Reference>
      <Reference URI="/xl/drawings/vmlDrawing2.vml?ContentType=application/vnd.openxmlformats-officedocument.vmlDrawing">
        <DigestMethod Algorithm="http://www.w3.org/2001/04/xmlenc#sha256"/>
        <DigestValue>9MEtGnMjT/0qMA5xmk0CWW5wkYGen1VdEgVVhXSFg14=</DigestValue>
      </Reference>
      <Reference URI="/xl/drawings/vmlDrawing3.vml?ContentType=application/vnd.openxmlformats-officedocument.vmlDrawing">
        <DigestMethod Algorithm="http://www.w3.org/2001/04/xmlenc#sha256"/>
        <DigestValue>Oiu2NM4BJ92kHE3XM3kHgxQ0iHazAJQNdYCYEbQklkw=</DigestValue>
      </Reference>
      <Reference URI="/xl/drawings/vmlDrawing4.vml?ContentType=application/vnd.openxmlformats-officedocument.vmlDrawing">
        <DigestMethod Algorithm="http://www.w3.org/2001/04/xmlenc#sha256"/>
        <DigestValue>d5H2Drf+dA1i5OrZffA0pRwTwY880N2K26N0sMrEPlA=</DigestValue>
      </Reference>
      <Reference URI="/xl/drawings/vmlDrawing5.vml?ContentType=application/vnd.openxmlformats-officedocument.vmlDrawing">
        <DigestMethod Algorithm="http://www.w3.org/2001/04/xmlenc#sha256"/>
        <DigestValue>e4Ua36zP1XBAPR1lOcT9EK+fkgaQphdY2cRlVcOCXq4=</DigestValue>
      </Reference>
      <Reference URI="/xl/drawings/vmlDrawing6.vml?ContentType=application/vnd.openxmlformats-officedocument.vmlDrawing">
        <DigestMethod Algorithm="http://www.w3.org/2001/04/xmlenc#sha256"/>
        <DigestValue>weK0nno1HTRngKokdZDpuuP/YQ9yjeVqRCL7VAN8Pho=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H2jsgiDynawndJVdB5c3/GfklDceUdjk1hMtDNTD4+Y=</DigestValue>
      </Reference>
      <Reference URI="/xl/externalLinks/externalLink1.xml?ContentType=application/vnd.openxmlformats-officedocument.spreadsheetml.externalLink+xml">
        <DigestMethod Algorithm="http://www.w3.org/2001/04/xmlenc#sha256"/>
        <DigestValue>ZWd7In1SjXw1yQzGkU+aW3nMtpAW7BnW6l/htxJ4brE=</DigestValue>
      </Reference>
      <Reference URI="/xl/media/image1.emf?ContentType=image/x-emf">
        <DigestMethod Algorithm="http://www.w3.org/2001/04/xmlenc#sha256"/>
        <DigestValue>zYFCDzzhyDDEr8JUx7t8ZbXp03EKn6lexblXp5Gn4xs=</DigestValue>
      </Reference>
      <Reference URI="/xl/media/image10.emf?ContentType=image/x-emf">
        <DigestMethod Algorithm="http://www.w3.org/2001/04/xmlenc#sha256"/>
        <DigestValue>mBkH5qE3oM43adWNm1HDNWaFA/RFjqp8r7zHlJ9q2rU=</DigestValue>
      </Reference>
      <Reference URI="/xl/media/image11.emf?ContentType=image/x-emf">
        <DigestMethod Algorithm="http://www.w3.org/2001/04/xmlenc#sha256"/>
        <DigestValue>finZsBevH2YJjioa28c04YSVPCt0AeYRqrpKfuXo2oQ=</DigestValue>
      </Reference>
      <Reference URI="/xl/media/image12.emf?ContentType=image/x-emf">
        <DigestMethod Algorithm="http://www.w3.org/2001/04/xmlenc#sha256"/>
        <DigestValue>g6SSZ5UVC1RCwsFGCtj1VcCewypadJL+cuWn0Y2ON6I=</DigestValue>
      </Reference>
      <Reference URI="/xl/media/image13.emf?ContentType=image/x-emf">
        <DigestMethod Algorithm="http://www.w3.org/2001/04/xmlenc#sha256"/>
        <DigestValue>Jbm0dKA6odAW0LeL2ILqJJ+sKaur0F4ITPk9lWUqh7o=</DigestValue>
      </Reference>
      <Reference URI="/xl/media/image14.emf?ContentType=image/x-emf">
        <DigestMethod Algorithm="http://www.w3.org/2001/04/xmlenc#sha256"/>
        <DigestValue>z+B/vqUdHm41805P52GahidXq0f6/V7uKAhRfE+Bo9s=</DigestValue>
      </Reference>
      <Reference URI="/xl/media/image15.emf?ContentType=image/x-emf">
        <DigestMethod Algorithm="http://www.w3.org/2001/04/xmlenc#sha256"/>
        <DigestValue>QEKE+U72icoS2cxex5QzyhCDZoOcBA0CJoOQLgHvNcA=</DigestValue>
      </Reference>
      <Reference URI="/xl/media/image16.emf?ContentType=image/x-emf">
        <DigestMethod Algorithm="http://www.w3.org/2001/04/xmlenc#sha256"/>
        <DigestValue>xJokY1U7oVolaCK1gmdsKgnlsrheO8UHKDTG/BHpF88=</DigestValue>
      </Reference>
      <Reference URI="/xl/media/image2.emf?ContentType=image/x-emf">
        <DigestMethod Algorithm="http://www.w3.org/2001/04/xmlenc#sha256"/>
        <DigestValue>XLFne+i77Ya9IgW2anc6RhntYqosrdM04jmpuqTpKTY=</DigestValue>
      </Reference>
      <Reference URI="/xl/media/image3.emf?ContentType=image/x-emf">
        <DigestMethod Algorithm="http://www.w3.org/2001/04/xmlenc#sha256"/>
        <DigestValue>U6+PvD3ksLtmkxee7cx1TLqpb/GzXIyYZiYKfHQa65g=</DigestValue>
      </Reference>
      <Reference URI="/xl/media/image4.emf?ContentType=image/x-emf">
        <DigestMethod Algorithm="http://www.w3.org/2001/04/xmlenc#sha256"/>
        <DigestValue>m6Z0LMqPZ2+MAKvFOon7I6uutd2I3d+VaBVdYupeJDU=</DigestValue>
      </Reference>
      <Reference URI="/xl/media/image5.emf?ContentType=image/x-emf">
        <DigestMethod Algorithm="http://www.w3.org/2001/04/xmlenc#sha256"/>
        <DigestValue>68XwdD4FTgPL56gFHZxOZzSh/fKDbLdgixM8w5t/HJM=</DigestValue>
      </Reference>
      <Reference URI="/xl/media/image6.emf?ContentType=image/x-emf">
        <DigestMethod Algorithm="http://www.w3.org/2001/04/xmlenc#sha256"/>
        <DigestValue>CE5eHeXx5figHP4E+pnLnUM0HT31/hKDBCDnoUHl7pw=</DigestValue>
      </Reference>
      <Reference URI="/xl/media/image7.emf?ContentType=image/x-emf">
        <DigestMethod Algorithm="http://www.w3.org/2001/04/xmlenc#sha256"/>
        <DigestValue>mPJPZ6MecoOtgdWS700wDfaYLrZPuaQEi+yJGMPljIk=</DigestValue>
      </Reference>
      <Reference URI="/xl/media/image8.emf?ContentType=image/x-emf">
        <DigestMethod Algorithm="http://www.w3.org/2001/04/xmlenc#sha256"/>
        <DigestValue>DS77KxQeqITdACQwijEeQzOFByVED2+JesmUpoqTips=</DigestValue>
      </Reference>
      <Reference URI="/xl/media/image9.emf?ContentType=image/x-emf">
        <DigestMethod Algorithm="http://www.w3.org/2001/04/xmlenc#sha256"/>
        <DigestValue>KuT5cGJfZ1Me6VFQOtS/jlhv6feaiX6ZVGyMtauu1UU=</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tv0mghujyKdZOGT08dDSd6mHkYkNNz+uQFo0+3O77jA=</DigestValue>
      </Reference>
      <Reference URI="/xl/styles.xml?ContentType=application/vnd.openxmlformats-officedocument.spreadsheetml.styles+xml">
        <DigestMethod Algorithm="http://www.w3.org/2001/04/xmlenc#sha256"/>
        <DigestValue>fA8bSDSQ+U179Wz5GPdvokcl4FPwtQUs+r1hZaax3Xk=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JFJq5wIlCIkx+VqU9GMlLA45kew1CTNjf2r9Ce+OCPU=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9c1BZNxXDoQCudJiHV/J41iET19S9K8xqxn8toRfwOk=</DigestValue>
      </Reference>
      <Reference URI="/xl/worksheets/sheet2.xml?ContentType=application/vnd.openxmlformats-officedocument.spreadsheetml.worksheet+xml">
        <DigestMethod Algorithm="http://www.w3.org/2001/04/xmlenc#sha256"/>
        <DigestValue>ydG6KzlxvhJJsjfRowvH984ubIVl4mBDx2ndOzBcYHQ=</DigestValue>
      </Reference>
      <Reference URI="/xl/worksheets/sheet3.xml?ContentType=application/vnd.openxmlformats-officedocument.spreadsheetml.worksheet+xml">
        <DigestMethod Algorithm="http://www.w3.org/2001/04/xmlenc#sha256"/>
        <DigestValue>uAT9nbqJHPrYyVOBmU6Bn0flTzSEIlwnuv19tbHFimc=</DigestValue>
      </Reference>
      <Reference URI="/xl/worksheets/sheet4.xml?ContentType=application/vnd.openxmlformats-officedocument.spreadsheetml.worksheet+xml">
        <DigestMethod Algorithm="http://www.w3.org/2001/04/xmlenc#sha256"/>
        <DigestValue>W7wFAOuTOaFuZ+wdwHoXL/lnKyklFpOFX5nAG0aSqkA=</DigestValue>
      </Reference>
      <Reference URI="/xl/worksheets/sheet5.xml?ContentType=application/vnd.openxmlformats-officedocument.spreadsheetml.worksheet+xml">
        <DigestMethod Algorithm="http://www.w3.org/2001/04/xmlenc#sha256"/>
        <DigestValue>22Yr9XKza8mpOl2KUUaAS5xU+LuTvXDKkRPupA0zOHE=</DigestValue>
      </Reference>
      <Reference URI="/xl/worksheets/sheet6.xml?ContentType=application/vnd.openxmlformats-officedocument.spreadsheetml.worksheet+xml">
        <DigestMethod Algorithm="http://www.w3.org/2001/04/xmlenc#sha256"/>
        <DigestValue>K92okni847dHuAaZZvJbeI+czIdNE1sMECeq7ij/eTU=</DigestValue>
      </Reference>
    </Manifest>
    <SignatureProperties>
      <SignatureProperty Id="idSignatureTime" Target="#idPackageSignature">
        <mdssi:SignatureTime xmlns:mdssi="http://schemas.openxmlformats.org/package/2006/digital-signature">
          <mdssi:Format>YYYY-MM-DDThh:mm:ssTZD</mdssi:Format>
          <mdssi:Value>2024-04-16T20:23:59Z</mdssi:Value>
        </mdssi:SignatureTime>
      </SignatureProperty>
    </SignatureProperties>
  </Object>
  <Object Id="idOfficeObject">
    <SignatureProperties>
      <SignatureProperty Id="idOfficeV1Details" Target="#idPackageSignature">
        <SignatureInfoV1 xmlns="http://schemas.microsoft.com/office/2006/digsig">
          <SetupID>{8C41C1D2-8CD0-4ECD-9761-4F7A5CC5F661}</SetupID>
          <SignatureText>ANIBAL CASAS ARREGUI</SignatureText>
          <SignatureImage/>
          <SignatureComments/>
          <WindowsVersion>10.0</WindowsVersion>
          <OfficeVersion>16.0.17425/26</OfficeVersion>
          <ApplicationVersion>16.0.17425</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2024-04-16T20:23:59Z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vGQAAkQwAACBFTUYAAAEAtBsAAKo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4DLx/38AAADgMvH/fwAAEwAAAAAAAAAAAJ96+H8AANWvbfD/fwAAMBafevh/AAATAAAAAAAAAAgXAAAAAAAAQAAAwP9/AAAAAJ96+H8AAKeybfD/fwAABAAAAAAAAAAwFp96+H8AAPC1cps0AAAAEwAAAAAAAABIAAAAAAAAAMQYFPH/fwAAkOMy8f9/AAAAHRTx/38AAAEAAAAAAAAAkEIU8f9/AAAAAJ96+H8AAAAAAAAAAAAAAAAAAAAAAAAAAAAAAAAAABChWip1AQAAqzIeefh/AADQtnKbNAAAAGm3cps0AAAAAAAAAAAAAAAIuHKbZHYACAAAAAAlAAAADAAAAAEAAAAYAAAADAAAAAAAAAASAAAADAAAAAEAAAAeAAAAGAAAAMMAAAAEAAAA9wAAABEAAAAlAAAADAAAAAEAAABUAAAAhAAAAMQAAAAEAAAA9QAAABAAAAABAAAA0XbJQasKyUHEAAAABAAAAAkAAABMAAAAAAAAAAAAAAAAAAAA//////////9gAAAAMQA2AC8ANA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kCP+J3UBAAAAAAAAAAAAAAEAAAA0AAAA0G5Eefh/AAAAAAAAAAAAALA/n3r4fwAACQAAAAEAAAAJAAAAAAAAAAAAAAAAAAAAAAAAAAAAAAD1eO6OcoYAAAAAAAAAAAAAMNBymzQAAAAw3ecpdQEAABChWip1AQAA4MXvPQAAAAAAAAAAAAAAAAcAAAAAAAAAAAAAAAAAAAAM0XKbNAAAAEnRcps0AAAA0c0aefh/AACgABM8dQEAAOjQcpsAAAAAAAAwQXUBAAAA0x48dQEAABChWip1AQAAqzIeefh/AACw0HKbNAAAAEnRcps0AAAA4LalPHUBAADQ0XKb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DAAAAAAAAAAKAAAAAAAAADQbkR5+H8AAAAAAAAAAAAA6WlxmzQAAAADAAAAAAAAAMezr3v4fwAAAAAAAAAAAAAAAAAAAAAAAPXe7Y5yhgAAAAAAAP9/AADgEtrvAAAAAOD///8AAAAAEKFaKnUBAACQAQAAAAAAAAAAAAAAAAAABgAAAAAAAAAAAAAAAAAAAAxrcZs0AAAASWtxmzQAAADRzRp5+H8AAADAmUl1AQAAUBX97wAAAAAAV9jv/38AAABX2O//fwAAEKFaKnUBAACrMh55+H8AALBqcZs0AAAASWtxmzQAAACw0aU8dQEAAOhrcZt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cAAABHAAAAKQAAADMAAACvAAAAFQAAACEA8AAAAAAAAAAAAAAAgD8AAAAAAAAAAAAAgD8AAAAAAAAAAAAAAAAAAAAAAAAAAAAAAAAAAAAAAAAAACUAAAAMAAAAAAAAgCgAAAAMAAAABAAAAFIAAABwAQAABAAAAPD///8AAAAAAAAAAAAAAACQAQAAAAAAAQAAAABzAGUAZwBvAGUAIAB1AGkAAAAAAAAAAAAAAAAAAAAAAAAAAAAAAAAAAAAAAAAAAAAAAAAAAAAAAAAAAAAAAAAAAAAAAEBrcZs0AAAA6nJd7/9/AAAAAAAANAAAANBuRHn4fwAAAAAAAAAAAAANAAAAAAAAAAEAAAB1AQAAAQAAAAAAAAAAAAAAAAAAAAAAAAAAAAAAVd/tjnKGAAAAAAAAAAAAAAAAAAAAAAAA8P///wAAAAAQoVoqdQEAAJABAAAAAAAAAAAAAAAAAAAJAAAAAAAAAAAAAAAAAAAArGxxmzQAAADpbHGbNAAAANHNGnn4fwAAAAAAAAAAAADga3GbAAAAAAUAAAAAAAAAAAAAAAAAAAAQoVoqdQEAAKsyHnn4fwAAUGxxmzQAAADpbHGbNAAAAODdpTx1AQAAiG1xm2R2AAgAAAAAJQAAAAwAAAAEAAAAGAAAAAwAAAAAAAAAEgAAAAwAAAABAAAAHgAAABgAAAApAAAAMwAAANgAAABIAAAAJQAAAAwAAAAEAAAAVAAAAMQAAAAqAAAAMwAAANYAAABHAAAAAQAAANF2yUGrCslBKgAAADMAAAAUAAAATAAAAAAAAAAAAAAAAAAAAP//////////dAAAAEEATgBJAEIAQQBMACAAQwBBAFMAQQBTACAAQQBSAFIARQBHAFUASQAKAAAADAAAAAQAAAAJAAAACgAAAAgAAAAEAAAACgAAAAoAAAAJAAAACgAAAAkAAAAEAAAACgAAAAoAAAAKAAAACAAAAAsAAAAL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EAAAACgAAAFAAAACCAAAAXAAAAAEAAADRdslBqwrJQQoAAABQAAAAFAAAAEwAAAAAAAAAAAAAAAAAAAD//////////3QAAABBAE4ASQBCAEEATAAgAEMAQQBTAEEAUwAgAEEAUgBSAEUARwBVAEkABwAAAAgAAAADAAAABgAAAAcAAAAFAAAAAwAAAAcAAAAHAAAABgAAAAcAAAAGAAAAAwAAAAcAAAAHAAAABwAAAAYAAAAIAAAACA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BHAAAAbAAAAAEAAADRdslBqwrJQQoAAABgAAAACgAAAEwAAAAAAAAAAAAAAAAAAAD//////////2AAAABQAFIARQBTAEkARABFAE4AVABFAAYAAAAHAAAABgAAAAYAAAADAAAACAAAAAYAAAAIAAAABgAAAAYAAABLAAAAQAAAADAAAAAFAAAAIAAAAAEAAAABAAAAEAAAAAAAAAAAAAAAAAEAAIAAAAAAAAAAAAAAAAABAACAAAAAJQAAAAwAAAACAAAAJwAAABgAAAAFAAAAAAAAAP///wAAAAAAJQAAAAwAAAAFAAAATAAAAGQAAAAJAAAAcAAAAMgAAAB8AAAACQAAAHAAAADAAAAADQAAACEA8AAAAAAAAAAAAAAAgD8AAAAAAAAAAAAAgD8AAAAAAAAAAAAAAAAAAAAAAAAAAAAAAAAAAAAAAAAAACUAAAAMAAAAAAAAgCgAAAAMAAAABQAAACUAAAAMAAAAAQAAABgAAAAMAAAAAAAAABIAAAAMAAAAAQAAABYAAAAMAAAAAAAAAFQAAAAUAQAACgAAAHAAAADHAAAAfAAAAAEAAADRdslBqwrJQQoAAABwAAAAIQAAAEwAAAAEAAAACQAAAHAAAADJAAAAfQAAAJAAAABGAGkAcgBtAGEAZABvACAAcABvAHIAOgAgAEEATgBJAEIAQQBMACAAQwBBAFMAQQBTACAAQQBSAFIARQBHAFUASQAAAAYAAAADAAAABAAAAAkAAAAGAAAABwAAAAcAAAADAAAABwAAAAcAAAAEAAAAAwAAAAMAAAAHAAAACAAAAAMAAAAGAAAABwAAAAUAAAADAAAABwAAAAcAAAAGAAAABwAAAAYAAAADAAAABwAAAAcAAAAHAAAABgAAAAgAAAAIAAAAAwAAABYAAAAMAAAAAAAAACUAAAAMAAAAAgAAAA4AAAAUAAAAAAAAABAAAAAUAAAA</Object>
  <Object Id="idInvalidSigLnImg">AQAAAGwAAAAAAAAAAAAAAP8AAAB/AAAAAAAAAAAAAAAvGQAAkQwAACBFTUYAAAEAVB8AALA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HMVPSGy5uFiE4GypVJ0KnHjN9AAABAAAAAACcz+7S6ffb7fnC0t1haH0hMm8aLXIuT8ggOIwoRKslP58cK08AAAEAAAAAAMHg9P///////////+bm5k9SXjw/SzBRzTFU0y1NwSAyVzFGXwEBAgAA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gAAAAAAAAAOAy8f9/AAAA4DLx/38AABMAAAAAAAAAAACfevh/AADVr23w/38AADAWn3r4fwAAEwAAAAAAAAAIFwAAAAAAAEAAAMD/fwAAAACfevh/AACnsm3w/38AAAQAAAAAAAAAMBafevh/AADwtXKbNAAAABMAAAAAAAAASAAAAAAAAADEGBTx/38AAJDjMvH/fwAAAB0U8f9/AAABAAAAAAAAAJBCFPH/fwAAAACfevh/AAAAAAAAAAAAAAAAAAAAAAAAAAAAAAAAAAAQoVoqdQEAAKsyHnn4fwAA0LZymzQAAABpt3KbNAAAAAAAAAAAAAAACLhym2R2AAgAAAAAJQAAAAwAAAABAAAAGAAAAAwAAAD/AAAAEgAAAAwAAAABAAAAHgAAABgAAAAiAAAABAAAAHIAAAARAAAAJQAAAAwAAAABAAAAVAAAAKgAAAAjAAAABAAAAHAAAAAQAAAAAQAAANF2yUGrCslBIwAAAAQAAAAPAAAATAAAAAAAAAAAAAAAAAAAAP//////////bAAAAEYAaQByAG0AYQAgAG4AbwAgAHYA4QBsAGkAZABhAAA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JAj/id1AQAAAAAAAAAAAAABAAAANAAAANBuRHn4fwAAAAAAAAAAAACwP596+H8AAAkAAAABAAAACQAAAAAAAAAAAAAAAAAAAAAAAAAAAAAA9XjujnKGAAAAAAAAAAAAADDQcps0AAAAMN3nKXUBAAAQoVoqdQEAAODF7z0AAAAAAAAAAAAAAAAHAAAAAAAAAAAAAAAAAAAADNFymzQAAABJ0XKbNAAAANHNGnn4fwAAoAATPHUBAADo0HKbAAAAAAAAMEF1AQAAANMePHUBAAAQoVoqdQEAAKsyHnn4fwAAsNBymzQAAABJ0XKbNAAAAOC2pTx1AQAA0NFym2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wAAAAAAAAACgAAAAAAAAA0G5Eefh/AAAAAAAAAAAAAOlpcZs0AAAAAwAAAAAAAADHs697+H8AAAAAAAAAAAAAAAAAAAAAAAD13u2OcoYAAAAAAAD/fwAA4BLa7wAAAADg////AAAAABChWip1AQAAkAEAAAAAAAAAAAAAAAAAAAYAAAAAAAAAAAAAAAAAAAAMa3GbNAAAAElrcZs0AAAA0c0aefh/AAAAwJlJdQEAAFAV/e8AAAAAAFfY7/9/AAAAV9jv/38AABChWip1AQAAqzIeefh/AACwanGbNAAAAElrcZs0AAAAsNGlPHUBAADoa3GbZHYACAAAAAAlAAAADAAAAAMAAAAYAAAADAAAAAAAAAA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BAa3GbNAAAAOpyXe//fwAAAAAAADQAAADQbkR5+H8AAAAAAAAAAAAADQAAAAAAAAABAAAAdQEAAAEAAAAAAAAAAAAAAAAAAAAAAAAAAAAAAFXf7Y5yhgAAAAAAAAAAAAAAAAAAAAAAAPD///8AAAAAEKFaKnUBAACQAQAAAAAAAAAAAAAAAAAACQAAAAAAAAAAAAAAAAAAAKxscZs0AAAA6WxxmzQAAADRzRp5+H8AAAAAAAAAAAAA4GtxmwAAAAAFAAAAAAAAAAAAAAAAAAAAEKFaKnUBAACrMh55+H8AAFBscZs0AAAA6WxxmzQAAADg3aU8dQEAAIhtcZtkdgAIAAAAACUAAAAMAAAABAAAABgAAAAMAAAAAAAAABIAAAAMAAAAAQAAAB4AAAAYAAAAKQAAADMAAADYAAAASAAAACUAAAAMAAAABAAAAFQAAADEAAAAKgAAADMAAADWAAAARwAAAAEAAADRdslBqwrJ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0XbJQasKyU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0XbJQasKyU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0XbJQasKyUEKAAAAcAAAACEAAABMAAAABAAAAAkAAABwAAAAyQAAAH0AAACQAAAARgBpAHIAbQBhAGQAbwAgAHAAbwByADoAIABBAE4ASQBCAEEATAAgAEMAQQBTAEEAUwAgAEEAUgBSAEUARwBVAEkAAAAGAAAAAwAAAAQAAAAJAAAABgAAAAcAAAAHAAAAAwAAAAcAAAAHAAAABAAAAAMAAAADAAAABwAAAAgAAAADAAAABgAAAAcAAAAFAAAAAwAAAAcAAAAHAAAABgAAAAcAAAAGAAAAAwAAAAcAAAAHAAAABwAAAAYAAAAIAAAACAAAAAMAAAAWAAAADAAAAAAAAAAlAAAADAAAAAIAAAAOAAAAFAAAAAAAAAAQAAAAFAAAAA==</Object>
</Signature>
</file>

<file path=_xmlsignatures/sig2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TYGz0pXpv6J0uYwl3wedBj00Zdub5kZsauAl+/0sjp0=</DigestValue>
    </Reference>
    <Reference Type="http://www.w3.org/2000/09/xmldsig#Object" URI="#idOfficeObject">
      <DigestMethod Algorithm="http://www.w3.org/2001/04/xmlenc#sha256"/>
      <DigestValue>fhFjPKqXorMut1IoXnbfSkE2dTmwxr+xv0dh3D22NlU=</DigestValue>
    </Reference>
    <Reference Type="http://uri.etsi.org/01903#SignedProperties" URI="#idSignedProperties">
      <Transforms>
        <Transform Algorithm="http://www.w3.org/TR/2001/REC-xml-c14n-20010315"/>
      </Transforms>
      <DigestMethod Algorithm="http://www.w3.org/2001/04/xmlenc#sha256"/>
      <DigestValue>eEfmJu5eCwthktx3Q818cxnR8+RqQ1JxjTvBgtoKjCw=</DigestValue>
    </Reference>
    <Reference Type="http://www.w3.org/2000/09/xmldsig#Object" URI="#idValidSigLnImg">
      <DigestMethod Algorithm="http://www.w3.org/2001/04/xmlenc#sha256"/>
      <DigestValue>Ken4eh8m3secJAfZhue6yTEJHSSz0Mcj/UgsQeIQc8k=</DigestValue>
    </Reference>
    <Reference Type="http://www.w3.org/2000/09/xmldsig#Object" URI="#idInvalidSigLnImg">
      <DigestMethod Algorithm="http://www.w3.org/2001/04/xmlenc#sha256"/>
      <DigestValue>sxlS4iIXbvvC8PPay/J952+AJvV7kkbT+MbmKj6UZOY=</DigestValue>
    </Reference>
  </SignedInfo>
  <SignatureValue>c6IcmgmbuJdnEhYggBfIQKfEXvHY0IRlMV7EMsV2GnsYxUsCRyIZmZoLxDF9r5C/pL3x8pCBSkBI
VYXDaKwBXg2ePcCtZge1nBlVvtgjeLSZczwA7CfeN7SkQPKzmjTqGM7JNMCMQlwxWZY/0Lan7onD
DYw16VkEXxV8uM4rKvzbXaveNk9+PqOgtpZ6U5SWyAT7wQZ7a/GFpLD7eP5PamXi7dmfT0GvWGM1
MZhqxVXkJJ7Zf3rHWYxPOXFmg70dHx0H7twejA2uBXAK3Z63DmDTMR76jrv/oCYVRBUz8zI4DfAJ
7SMSCdgBt8tnJH+s5YuaMvx6zEFEPd7/PuPpZw==</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kQWoIKwzKWTvAz5sa/RQOAq9+E8K2lG4zJEPE5lqHdg=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04WYIvNSXsG7g7/ViYzSbELJEswATmX/Rm7qu57Srrk=</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yljvDcZbJaKTkalOGouz4xgxPMHUwsCTTc1c5F/8BXE=</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KJLxHcorHeaiUolcxFvfIoDO7MVuQ0jr3gAwZx2d0SQ=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Yd1Sr1SIaXfZICr0wH84YuNK+U0dD+JWVh2CYwy4FAE=</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NTvHS4ipQABLP4cuhOOFHOPka9PhicKDdQ3Oziyh9R8=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0fTaYyy4GskkBMmw330GJ/tEfYk1ki16PDj/WXzlMRg=</DigestValue>
      </Reference>
      <Reference URI="/xl/drawings/vmlDrawing2.vml?ContentType=application/vnd.openxmlformats-officedocument.vmlDrawing">
        <DigestMethod Algorithm="http://www.w3.org/2001/04/xmlenc#sha256"/>
        <DigestValue>9MEtGnMjT/0qMA5xmk0CWW5wkYGen1VdEgVVhXSFg14=</DigestValue>
      </Reference>
      <Reference URI="/xl/drawings/vmlDrawing3.vml?ContentType=application/vnd.openxmlformats-officedocument.vmlDrawing">
        <DigestMethod Algorithm="http://www.w3.org/2001/04/xmlenc#sha256"/>
        <DigestValue>Oiu2NM4BJ92kHE3XM3kHgxQ0iHazAJQNdYCYEbQklkw=</DigestValue>
      </Reference>
      <Reference URI="/xl/drawings/vmlDrawing4.vml?ContentType=application/vnd.openxmlformats-officedocument.vmlDrawing">
        <DigestMethod Algorithm="http://www.w3.org/2001/04/xmlenc#sha256"/>
        <DigestValue>d5H2Drf+dA1i5OrZffA0pRwTwY880N2K26N0sMrEPlA=</DigestValue>
      </Reference>
      <Reference URI="/xl/drawings/vmlDrawing5.vml?ContentType=application/vnd.openxmlformats-officedocument.vmlDrawing">
        <DigestMethod Algorithm="http://www.w3.org/2001/04/xmlenc#sha256"/>
        <DigestValue>e4Ua36zP1XBAPR1lOcT9EK+fkgaQphdY2cRlVcOCXq4=</DigestValue>
      </Reference>
      <Reference URI="/xl/drawings/vmlDrawing6.vml?ContentType=application/vnd.openxmlformats-officedocument.vmlDrawing">
        <DigestMethod Algorithm="http://www.w3.org/2001/04/xmlenc#sha256"/>
        <DigestValue>weK0nno1HTRngKokdZDpuuP/YQ9yjeVqRCL7VAN8Pho=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H2jsgiDynawndJVdB5c3/GfklDceUdjk1hMtDNTD4+Y=</DigestValue>
      </Reference>
      <Reference URI="/xl/externalLinks/externalLink1.xml?ContentType=application/vnd.openxmlformats-officedocument.spreadsheetml.externalLink+xml">
        <DigestMethod Algorithm="http://www.w3.org/2001/04/xmlenc#sha256"/>
        <DigestValue>ZWd7In1SjXw1yQzGkU+aW3nMtpAW7BnW6l/htxJ4brE=</DigestValue>
      </Reference>
      <Reference URI="/xl/media/image1.emf?ContentType=image/x-emf">
        <DigestMethod Algorithm="http://www.w3.org/2001/04/xmlenc#sha256"/>
        <DigestValue>zYFCDzzhyDDEr8JUx7t8ZbXp03EKn6lexblXp5Gn4xs=</DigestValue>
      </Reference>
      <Reference URI="/xl/media/image10.emf?ContentType=image/x-emf">
        <DigestMethod Algorithm="http://www.w3.org/2001/04/xmlenc#sha256"/>
        <DigestValue>mBkH5qE3oM43adWNm1HDNWaFA/RFjqp8r7zHlJ9q2rU=</DigestValue>
      </Reference>
      <Reference URI="/xl/media/image11.emf?ContentType=image/x-emf">
        <DigestMethod Algorithm="http://www.w3.org/2001/04/xmlenc#sha256"/>
        <DigestValue>finZsBevH2YJjioa28c04YSVPCt0AeYRqrpKfuXo2oQ=</DigestValue>
      </Reference>
      <Reference URI="/xl/media/image12.emf?ContentType=image/x-emf">
        <DigestMethod Algorithm="http://www.w3.org/2001/04/xmlenc#sha256"/>
        <DigestValue>g6SSZ5UVC1RCwsFGCtj1VcCewypadJL+cuWn0Y2ON6I=</DigestValue>
      </Reference>
      <Reference URI="/xl/media/image13.emf?ContentType=image/x-emf">
        <DigestMethod Algorithm="http://www.w3.org/2001/04/xmlenc#sha256"/>
        <DigestValue>Jbm0dKA6odAW0LeL2ILqJJ+sKaur0F4ITPk9lWUqh7o=</DigestValue>
      </Reference>
      <Reference URI="/xl/media/image14.emf?ContentType=image/x-emf">
        <DigestMethod Algorithm="http://www.w3.org/2001/04/xmlenc#sha256"/>
        <DigestValue>z+B/vqUdHm41805P52GahidXq0f6/V7uKAhRfE+Bo9s=</DigestValue>
      </Reference>
      <Reference URI="/xl/media/image15.emf?ContentType=image/x-emf">
        <DigestMethod Algorithm="http://www.w3.org/2001/04/xmlenc#sha256"/>
        <DigestValue>QEKE+U72icoS2cxex5QzyhCDZoOcBA0CJoOQLgHvNcA=</DigestValue>
      </Reference>
      <Reference URI="/xl/media/image16.emf?ContentType=image/x-emf">
        <DigestMethod Algorithm="http://www.w3.org/2001/04/xmlenc#sha256"/>
        <DigestValue>xJokY1U7oVolaCK1gmdsKgnlsrheO8UHKDTG/BHpF88=</DigestValue>
      </Reference>
      <Reference URI="/xl/media/image2.emf?ContentType=image/x-emf">
        <DigestMethod Algorithm="http://www.w3.org/2001/04/xmlenc#sha256"/>
        <DigestValue>XLFne+i77Ya9IgW2anc6RhntYqosrdM04jmpuqTpKTY=</DigestValue>
      </Reference>
      <Reference URI="/xl/media/image3.emf?ContentType=image/x-emf">
        <DigestMethod Algorithm="http://www.w3.org/2001/04/xmlenc#sha256"/>
        <DigestValue>U6+PvD3ksLtmkxee7cx1TLqpb/GzXIyYZiYKfHQa65g=</DigestValue>
      </Reference>
      <Reference URI="/xl/media/image4.emf?ContentType=image/x-emf">
        <DigestMethod Algorithm="http://www.w3.org/2001/04/xmlenc#sha256"/>
        <DigestValue>m6Z0LMqPZ2+MAKvFOon7I6uutd2I3d+VaBVdYupeJDU=</DigestValue>
      </Reference>
      <Reference URI="/xl/media/image5.emf?ContentType=image/x-emf">
        <DigestMethod Algorithm="http://www.w3.org/2001/04/xmlenc#sha256"/>
        <DigestValue>68XwdD4FTgPL56gFHZxOZzSh/fKDbLdgixM8w5t/HJM=</DigestValue>
      </Reference>
      <Reference URI="/xl/media/image6.emf?ContentType=image/x-emf">
        <DigestMethod Algorithm="http://www.w3.org/2001/04/xmlenc#sha256"/>
        <DigestValue>CE5eHeXx5figHP4E+pnLnUM0HT31/hKDBCDnoUHl7pw=</DigestValue>
      </Reference>
      <Reference URI="/xl/media/image7.emf?ContentType=image/x-emf">
        <DigestMethod Algorithm="http://www.w3.org/2001/04/xmlenc#sha256"/>
        <DigestValue>mPJPZ6MecoOtgdWS700wDfaYLrZPuaQEi+yJGMPljIk=</DigestValue>
      </Reference>
      <Reference URI="/xl/media/image8.emf?ContentType=image/x-emf">
        <DigestMethod Algorithm="http://www.w3.org/2001/04/xmlenc#sha256"/>
        <DigestValue>DS77KxQeqITdACQwijEeQzOFByVED2+JesmUpoqTips=</DigestValue>
      </Reference>
      <Reference URI="/xl/media/image9.emf?ContentType=image/x-emf">
        <DigestMethod Algorithm="http://www.w3.org/2001/04/xmlenc#sha256"/>
        <DigestValue>KuT5cGJfZ1Me6VFQOtS/jlhv6feaiX6ZVGyMtauu1UU=</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tv0mghujyKdZOGT08dDSd6mHkYkNNz+uQFo0+3O77jA=</DigestValue>
      </Reference>
      <Reference URI="/xl/styles.xml?ContentType=application/vnd.openxmlformats-officedocument.spreadsheetml.styles+xml">
        <DigestMethod Algorithm="http://www.w3.org/2001/04/xmlenc#sha256"/>
        <DigestValue>fA8bSDSQ+U179Wz5GPdvokcl4FPwtQUs+r1hZaax3Xk=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JFJq5wIlCIkx+VqU9GMlLA45kew1CTNjf2r9Ce+OCPU=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9c1BZNxXDoQCudJiHV/J41iET19S9K8xqxn8toRfwOk=</DigestValue>
      </Reference>
      <Reference URI="/xl/worksheets/sheet2.xml?ContentType=application/vnd.openxmlformats-officedocument.spreadsheetml.worksheet+xml">
        <DigestMethod Algorithm="http://www.w3.org/2001/04/xmlenc#sha256"/>
        <DigestValue>ydG6KzlxvhJJsjfRowvH984ubIVl4mBDx2ndOzBcYHQ=</DigestValue>
      </Reference>
      <Reference URI="/xl/worksheets/sheet3.xml?ContentType=application/vnd.openxmlformats-officedocument.spreadsheetml.worksheet+xml">
        <DigestMethod Algorithm="http://www.w3.org/2001/04/xmlenc#sha256"/>
        <DigestValue>uAT9nbqJHPrYyVOBmU6Bn0flTzSEIlwnuv19tbHFimc=</DigestValue>
      </Reference>
      <Reference URI="/xl/worksheets/sheet4.xml?ContentType=application/vnd.openxmlformats-officedocument.spreadsheetml.worksheet+xml">
        <DigestMethod Algorithm="http://www.w3.org/2001/04/xmlenc#sha256"/>
        <DigestValue>W7wFAOuTOaFuZ+wdwHoXL/lnKyklFpOFX5nAG0aSqkA=</DigestValue>
      </Reference>
      <Reference URI="/xl/worksheets/sheet5.xml?ContentType=application/vnd.openxmlformats-officedocument.spreadsheetml.worksheet+xml">
        <DigestMethod Algorithm="http://www.w3.org/2001/04/xmlenc#sha256"/>
        <DigestValue>22Yr9XKza8mpOl2KUUaAS5xU+LuTvXDKkRPupA0zOHE=</DigestValue>
      </Reference>
      <Reference URI="/xl/worksheets/sheet6.xml?ContentType=application/vnd.openxmlformats-officedocument.spreadsheetml.worksheet+xml">
        <DigestMethod Algorithm="http://www.w3.org/2001/04/xmlenc#sha256"/>
        <DigestValue>K92okni847dHuAaZZvJbeI+czIdNE1sMECeq7ij/eTU=</DigestValue>
      </Reference>
    </Manifest>
    <SignatureProperties>
      <SignatureProperty Id="idSignatureTime" Target="#idPackageSignature">
        <mdssi:SignatureTime xmlns:mdssi="http://schemas.openxmlformats.org/package/2006/digital-signature">
          <mdssi:Format>YYYY-MM-DDThh:mm:ssTZD</mdssi:Format>
          <mdssi:Value>2024-04-16T20:24:07Z</mdssi:Value>
        </mdssi:SignatureTime>
      </SignatureProperty>
    </SignatureProperties>
  </Object>
  <Object Id="idOfficeObject">
    <SignatureProperties>
      <SignatureProperty Id="idOfficeV1Details" Target="#idPackageSignature">
        <SignatureInfoV1 xmlns="http://schemas.microsoft.com/office/2006/digsig">
          <SetupID>{F18AADE8-F69F-4565-8AE5-39A9697CF1DF}</SetupID>
          <SignatureText>ANIBAL CASAS ARREGUI</SignatureText>
          <SignatureImage/>
          <SignatureComments/>
          <WindowsVersion>10.0</WindowsVersion>
          <OfficeVersion>16.0.17425/26</OfficeVersion>
          <ApplicationVersion>16.0.17425</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2024-04-16T20:24:07Z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vGQAAkQwAACBFTUYAAAEAtBsAAKo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4DLx/38AAADgMvH/fwAAEwAAAAAAAAAAAJ96+H8AANWvbfD/fwAAMBafevh/AAATAAAAAAAAAAgXAAAAAAAAQAAAwP9/AAAAAJ96+H8AAKeybfD/fwAABAAAAAAAAAAwFp96+H8AAPC1cps0AAAAEwAAAAAAAABIAAAAAAAAAMQYFPH/fwAAkOMy8f9/AAAAHRTx/38AAAEAAAAAAAAAkEIU8f9/AAAAAJ96+H8AAAAAAAAAAAAAAAAAAAAAAAAAAAAAAAAAABChWip1AQAAqzIeefh/AADQtnKbNAAAAGm3cps0AAAAAAAAAAAAAAAIuHKbZHYACAAAAAAlAAAADAAAAAEAAAAYAAAADAAAAAAAAAASAAAADAAAAAEAAAAeAAAAGAAAAMMAAAAEAAAA9wAAABEAAAAlAAAADAAAAAEAAABUAAAAhAAAAMQAAAAEAAAA9QAAABAAAAABAAAA0XbJQasKyUHEAAAABAAAAAkAAABMAAAAAAAAAAAAAAAAAAAA//////////9gAAAAMQA2AC8ANAAvADIAMAAyADQAvb0GAAAABgAAAAQAAAAGAAAABAAAAAYAAAAGAAAABgAAAAYAAABLAAAAQAAAADAAAAAFAAAAIAAAAAEAAAABAAAAEAAAAAAAAAAAAAAAAAEAAIAAAAAAAAAAAAAAAAABAACAAAAAUgAAAHABAAACAAAAEAAAAAcAAAAAAAAAAAAAALwCAAAAAAAAAQICIlMAeQBzAHQAZQBtAAAAAAAAAAAAAAAAAAAAAAAAAAAAAAAAAAAAAAAAAAAAAAAAAAAAAAAAAAAAAAAAAAAAAAAAAAAAkCP+J3UBAAAAAAAAAAAAAAEAAAA0AAAA0G5Eefh/AAAAAAAAAAAAALA/n3r4fwAACQAAAAEAAAAJAAAAAAAAAAAAAAAAAAAAAAAAAAAAAAD1eO6OcoYAAAAAAAAAAAAAMNBymzQAAAAw3ecpdQEAABChWip1AQAA4MXvPQAAAAAAAAAAAAAAAAcAAAAAAAAAAAAAAAAAAAAM0XKbNAAAAEnRcps0AAAA0c0aefh/AACgABM8dQEAAOjQcpsAAAAAAAAwQXUBAAAA0x48dQEAABChWip1AQAAqzIeefh/AACw0HKbNAAAAEnRcps0AAAA4LalPHUBAADQ0XKb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DAAAAAAAAAAKAAAAAAAAADQbkR5+H8AAAAAAAAAAAAA6WlxmzQAAAADAAAAAAAAAMezr3v4fwAAAAAAAAAAAAAAAAAAAAAAAPXe7Y5yhgAAAAAAAP9/AADgEtrvAAAAAOD///8AAAAAEKFaKnUBAACQAQAAAAAAAAAAAAAAAAAABgAAAAAAAAAAAAAAAAAAAAxrcZs0AAAASWtxmzQAAADRzRp5+H8AAADAmUl1AQAAUBX97wAAAAAAV9jv/38AAABX2O//fwAAEKFaKnUBAACrMh55+H8AALBqcZs0AAAASWtxmzQAAACw0aU8dQEAAOhrcZt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cAAABHAAAAKQAAADMAAACvAAAAFQAAACEA8AAAAAAAAAAAAAAAgD8AAAAAAAAAAAAAgD8AAAAAAAAAAAAAAAAAAAAAAAAAAAAAAAAAAAAAAAAAACUAAAAMAAAAAAAAgCgAAAAMAAAABAAAAFIAAABwAQAABAAAAPD///8AAAAAAAAAAAAAAACQAQAAAAAAAQAAAABzAGUAZwBvAGUAIAB1AGkAAAAAAAAAAAAAAAAAAAAAAAAAAAAAAAAAAAAAAAAAAAAAAAAAAAAAAAAAAAAAAAAAAAAAAEBrcZs0AAAA6nJd7/9/AAAAAAAANAAAANBuRHn4fwAAAAAAAAAAAAANAAAAAAAAAAEAAAB1AQAAAQAAAAAAAAAAAAAAAAAAAAAAAAAAAAAAVd/tjnKGAAAAAAAAAAAAAAAAAAAAAAAA8P///wAAAAAQoVoqdQEAAJABAAAAAAAAAAAAAAAAAAAJAAAAAAAAAAAAAAAAAAAArGxxmzQAAADpbHGbNAAAANHNGnn4fwAAAAAAAAAAAADga3GbAAAAAAUAAAAAAAAAAAAAAAAAAAAQoVoqdQEAAKsyHnn4fwAAUGxxmzQAAADpbHGbNAAAAODdpTx1AQAAiG1xm2R2AAgAAAAAJQAAAAwAAAAEAAAAGAAAAAwAAAAAAAAAEgAAAAwAAAABAAAAHgAAABgAAAApAAAAMwAAANgAAABIAAAAJQAAAAwAAAAEAAAAVAAAAMQAAAAqAAAAMwAAANYAAABHAAAAAQAAANF2yUGrCslBKgAAADMAAAAUAAAATAAAAAAAAAAAAAAAAAAAAP//////////dAAAAEEATgBJAEIAQQBMACAAQwBBAFMAQQBTACAAQQBSAFIARQBHAFUASQAKAAAADAAAAAQAAAAJAAAACgAAAAgAAAAEAAAACgAAAAoAAAAJAAAACgAAAAkAAAAEAAAACgAAAAoAAAAKAAAACAAAAAsAAAAL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EAAAACgAAAFAAAACCAAAAXAAAAAEAAADRdslBqwrJQQoAAABQAAAAFAAAAEwAAAAAAAAAAAAAAAAAAAD//////////3QAAABBAE4ASQBCAEEATAAgAEMAQQBTAEEAUwAgAEEAUgBSAEUARwBVAEkABwAAAAgAAAADAAAABgAAAAcAAAAFAAAAAwAAAAcAAAAHAAAABgAAAAcAAAAGAAAAAwAAAAcAAAAHAAAABwAAAAYAAAAIAAAACA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BHAAAAbAAAAAEAAADRdslBqwrJQQoAAABgAAAACgAAAEwAAAAAAAAAAAAAAAAAAAD//////////2AAAABQAFIARQBTAEkARABFAE4AVABFAAYAAAAHAAAABgAAAAYAAAADAAAACAAAAAYAAAAIAAAABgAAAAYAAABLAAAAQAAAADAAAAAFAAAAIAAAAAEAAAABAAAAEAAAAAAAAAAAAAAAAAEAAIAAAAAAAAAAAAAAAAABAACAAAAAJQAAAAwAAAACAAAAJwAAABgAAAAFAAAAAAAAAP///wAAAAAAJQAAAAwAAAAFAAAATAAAAGQAAAAJAAAAcAAAAMgAAAB8AAAACQAAAHAAAADAAAAADQAAACEA8AAAAAAAAAAAAAAAgD8AAAAAAAAAAAAAgD8AAAAAAAAAAAAAAAAAAAAAAAAAAAAAAAAAAAAAAAAAACUAAAAMAAAAAAAAgCgAAAAMAAAABQAAACUAAAAMAAAAAQAAABgAAAAMAAAAAAAAABIAAAAMAAAAAQAAABYAAAAMAAAAAAAAAFQAAAAUAQAACgAAAHAAAADHAAAAfAAAAAEAAADRdslBqwrJQQoAAABwAAAAIQAAAEwAAAAEAAAACQAAAHAAAADJAAAAfQAAAJAAAABGAGkAcgBtAGEAZABvACAAcABvAHIAOgAgAEEATgBJAEIAQQBMACAAQwBBAFMAQQBTACAAQQBSAFIARQBHAFUASQAAAAYAAAADAAAABAAAAAkAAAAGAAAABwAAAAcAAAADAAAABwAAAAcAAAAEAAAAAwAAAAMAAAAHAAAACAAAAAMAAAAGAAAABwAAAAUAAAADAAAABwAAAAcAAAAGAAAABwAAAAYAAAADAAAABwAAAAcAAAAHAAAABgAAAAgAAAAIAAAAAwAAABYAAAAMAAAAAAAAACUAAAAMAAAAAgAAAA4AAAAUAAAAAAAAABAAAAAUAAAA</Object>
  <Object Id="idInvalidSigLnImg">AQAAAGwAAAAAAAAAAAAAAP8AAAB/AAAAAAAAAAAAAAAvGQAAkQwAACBFTUYAAAEAVB8AALA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rlKQAAAAcKDQcKDQcJDQ4WMShFrjFU1TJV1gECBAIDBAECBQoRKyZBowsTMQAAAAAAfqbJd6PIeqDCQFZ4JTd0Lk/HMVPSGy5uFiE4GypVJ0KnHjN9AAABEj4AAACcz+7S6ffb7fnC0t1haH0hMm8aLXIuT8ggOIwoRKslP58cK08AAAEAAAAAAMHg9P///////////+bm5k9SXjw/SzBRzTFU0y1NwSAyVzFGXwEBAuQpCA8mnM/u69/SvI9jt4tgjIR9FBosDBEjMVTUMlXWMVPRKUSeDxk4AAAAAAAAAADT6ff///////+Tk5MjK0krSbkvUcsuT8YVJFoTIFIrSbgtTcEQHEcYPgAAAJzP7vT6/bTa8kRleixHhy1Nwi5PxiQtTnBwcJKSki81SRwtZAgOIwAAAAAAweD02+35gsLqZ5q6Jz1jNEJyOUZ4qamp+/v7////wdPeVnCJAQEC5CkAAACv1/Ho8/ubzu6CwuqMudS3u769vb3////////////L5fZymsABAgMAAAAAAK/X8fz9/uLx+snk9uTy+vz9/v///////////////8vl9nKawAECA2JJAAAAotHvtdryxOL1xOL1tdry0+r32+350+r3tdryxOL1pdPvc5rAAQIDAAAAAABpj7ZnjrZqj7Zqj7ZnjrZtkbdukrdtkbdnjrZqj7ZojrZ3rdUCAwTlKQ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gAAAAAAAAAOAy8f9/AAAA4DLx/38AABMAAAAAAAAAAACfevh/AADVr23w/38AADAWn3r4fwAAEwAAAAAAAAAIFwAAAAAAAEAAAMD/fwAAAACfevh/AACnsm3w/38AAAQAAAAAAAAAMBafevh/AADwtXKbNAAAABMAAAAAAAAASAAAAAAAAADEGBTx/38AAJDjMvH/fwAAAB0U8f9/AAABAAAAAAAAAJBCFPH/fwAAAACfevh/AAAAAAAAAAAAAAAAAAAAAAAAAAAAAAAAAAAQoVoqdQEAAKsyHnn4fwAA0LZymzQAAABpt3KbNAAAAAAAAAAAAAAACLhym2R2AAgAAAAAJQAAAAwAAAABAAAAGAAAAAwAAAD/AAAAEgAAAAwAAAABAAAAHgAAABgAAAAiAAAABAAAAHIAAAARAAAAJQAAAAwAAAABAAAAVAAAAKgAAAAjAAAABAAAAHAAAAAQAAAAAQAAANF2yUGrCslBIwAAAAQAAAAPAAAATAAAAAAAAAAAAAAAAAAAAP//////////bAAAAEYAaQByAG0AYQAgAG4AbwAgAHYA4QBsAGkAZABhAAA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JAj/id1AQAAAAAAAAAAAAABAAAANAAAANBuRHn4fwAAAAAAAAAAAACwP596+H8AAAkAAAABAAAACQAAAAAAAAAAAAAAAAAAAAAAAAAAAAAA9XjujnKGAAAAAAAAAAAAADDQcps0AAAAMN3nKXUBAAAQoVoqdQEAAODF7z0AAAAAAAAAAAAAAAAHAAAAAAAAAAAAAAAAAAAADNFymzQAAABJ0XKbNAAAANHNGnn4fwAAoAATPHUBAADo0HKbAAAAAAAAMEF1AQAAANMePHUBAAAQoVoqdQEAAKsyHnn4fwAAsNBymzQAAABJ0XKbNAAAAOC2pTx1AQAA0NFym2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wAAAAAAAAACgAAAAAAAAA0G5Eefh/AAAAAAAAAAAAAOlpcZs0AAAAAwAAAAAAAADHs697+H8AAAAAAAAAAAAAAAAAAAAAAAD13u2OcoYAAAAAAAD/fwAA4BLa7wAAAADg////AAAAABChWip1AQAAkAEAAAAAAAAAAAAAAAAAAAYAAAAAAAAAAAAAAAAAAAAMa3GbNAAAAElrcZs0AAAA0c0aefh/AAAAwJlJdQEAAFAV/e8AAAAAAFfY7/9/AAAAV9jv/38AABChWip1AQAAqzIeefh/AACwanGbNAAAAElrcZs0AAAAsNGlPHUBAADoa3GbZHYACAAAAAAlAAAADAAAAAMAAAAYAAAADAAAAAAAAAA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BAa3GbNAAAAOpyXe//fwAAAAAAADQAAADQbkR5+H8AAAAAAAAAAAAADQAAAAAAAAABAAAAdQEAAAEAAAAAAAAAAAAAAAAAAAAAAAAAAAAAAFXf7Y5yhgAAAAAAAAAAAAAAAAAAAAAAAPD///8AAAAAEKFaKnUBAACQAQAAAAAAAAAAAAAAAAAACQAAAAAAAAAAAAAAAAAAAKxscZs0AAAA6WxxmzQAAADRzRp5+H8AAAAAAAAAAAAA4GtxmwAAAAAFAAAAAAAAAAAAAAAAAAAAEKFaKnUBAACrMh55+H8AAFBscZs0AAAA6WxxmzQAAADg3aU8dQEAAIhtcZtkdgAIAAAAACUAAAAMAAAABAAAABgAAAAMAAAAAAAAABIAAAAMAAAAAQAAAB4AAAAYAAAAKQAAADMAAADYAAAASAAAACUAAAAMAAAABAAAAFQAAADEAAAAKgAAADMAAADWAAAARwAAAAEAAADRdslBqwrJ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0XbJQasKyU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0XbJQasKyU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0XbJQasKyUEKAAAAcAAAACEAAABMAAAABAAAAAkAAABwAAAAyQAAAH0AAACQAAAARgBpAHIAbQBhAGQAbwAgAHAAbwByADoAIABBAE4ASQBCAEEATAAgAEMAQQBTAEEAUwAgAEEAUgBSAEUARwBVAEkAAAAGAAAAAwAAAAQAAAAJAAAABgAAAAcAAAAHAAAAAwAAAAcAAAAHAAAABAAAAAMAAAADAAAABwAAAAgAAAADAAAABgAAAAcAAAAFAAAAAwAAAAcAAAAHAAAABgAAAAcAAAAGAAAAAwAAAAcAAAAHAAAABwAAAAYAAAAIAAAACAAAAAMAAAAWAAAADAAAAAAAAAAlAAAADAAAAAIAAAAOAAAAFAAAAAAAAAAQAAAAFAAAAA==</Object>
</Signature>
</file>

<file path=_xmlsignatures/sig2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ymaBJU5K8VteQ2msIVvuFiTQDAnntkMG+nnd4zpZ8a4=</DigestValue>
    </Reference>
    <Reference Type="http://www.w3.org/2000/09/xmldsig#Object" URI="#idOfficeObject">
      <DigestMethod Algorithm="http://www.w3.org/2001/04/xmlenc#sha256"/>
      <DigestValue>dZVreIvBNiHQNVi7/URzbrrwt/COiH2SjYhH14k7R+8=</DigestValue>
    </Reference>
    <Reference Type="http://uri.etsi.org/01903#SignedProperties" URI="#idSignedProperties">
      <Transforms>
        <Transform Algorithm="http://www.w3.org/TR/2001/REC-xml-c14n-20010315"/>
      </Transforms>
      <DigestMethod Algorithm="http://www.w3.org/2001/04/xmlenc#sha256"/>
      <DigestValue>84Murr+2ZN5xUknds3h6Oy2eZHmQsjYf57/34Z0sJWM=</DigestValue>
    </Reference>
    <Reference Type="http://www.w3.org/2000/09/xmldsig#Object" URI="#idValidSigLnImg">
      <DigestMethod Algorithm="http://www.w3.org/2001/04/xmlenc#sha256"/>
      <DigestValue>5qXS0AzjbmNMwQuQnaq26iLZ8f/Ioa+JFi+8XXe3ZTU=</DigestValue>
    </Reference>
    <Reference Type="http://www.w3.org/2000/09/xmldsig#Object" URI="#idInvalidSigLnImg">
      <DigestMethod Algorithm="http://www.w3.org/2001/04/xmlenc#sha256"/>
      <DigestValue>Oas8BQdGG7HygFXI9s7LQ8qRryLKHWXlkaLwdDkVTys=</DigestValue>
    </Reference>
  </SignedInfo>
  <SignatureValue>EGYhC15zLbTl/n7w83oskcq9543NB5PL+KPr9cJ2siM8vAwIIauc8rpROwPOFSh17k7B0ml/xfc/
Isf9Oa+vmLFyF22ELqq/Jl4aPzX1ABn0NZHwNuZrfrjD9qMAvLrnfTP6WJqvrblNz25JpnN8ff06
Y8mTlFr7BXeHXtpwM7UYfdIX8ZvcNc54gdcZ+q35thVv2oEeF9x3O35Wn/oXdubg1eSfxwhyVB16
z91N9VrJCO/5nYt8MwU6IoBK1jP5T89BoaV8DlDVOWQLTZBZAqUOlSCRHIeBt42VCAsCI3hGgHt3
ch4OaegL329DvkbrEquJ78wqxjjmjaKnzSxKKw==</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kQWoIKwzKWTvAz5sa/RQOAq9+E8K2lG4zJEPE5lqHdg=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04WYIvNSXsG7g7/ViYzSbELJEswATmX/Rm7qu57Srrk=</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yljvDcZbJaKTkalOGouz4xgxPMHUwsCTTc1c5F/8BXE=</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KJLxHcorHeaiUolcxFvfIoDO7MVuQ0jr3gAwZx2d0SQ=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Yd1Sr1SIaXfZICr0wH84YuNK+U0dD+JWVh2CYwy4FAE=</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NTvHS4ipQABLP4cuhOOFHOPka9PhicKDdQ3Oziyh9R8=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0fTaYyy4GskkBMmw330GJ/tEfYk1ki16PDj/WXzlMRg=</DigestValue>
      </Reference>
      <Reference URI="/xl/drawings/vmlDrawing2.vml?ContentType=application/vnd.openxmlformats-officedocument.vmlDrawing">
        <DigestMethod Algorithm="http://www.w3.org/2001/04/xmlenc#sha256"/>
        <DigestValue>9MEtGnMjT/0qMA5xmk0CWW5wkYGen1VdEgVVhXSFg14=</DigestValue>
      </Reference>
      <Reference URI="/xl/drawings/vmlDrawing3.vml?ContentType=application/vnd.openxmlformats-officedocument.vmlDrawing">
        <DigestMethod Algorithm="http://www.w3.org/2001/04/xmlenc#sha256"/>
        <DigestValue>Oiu2NM4BJ92kHE3XM3kHgxQ0iHazAJQNdYCYEbQklkw=</DigestValue>
      </Reference>
      <Reference URI="/xl/drawings/vmlDrawing4.vml?ContentType=application/vnd.openxmlformats-officedocument.vmlDrawing">
        <DigestMethod Algorithm="http://www.w3.org/2001/04/xmlenc#sha256"/>
        <DigestValue>d5H2Drf+dA1i5OrZffA0pRwTwY880N2K26N0sMrEPlA=</DigestValue>
      </Reference>
      <Reference URI="/xl/drawings/vmlDrawing5.vml?ContentType=application/vnd.openxmlformats-officedocument.vmlDrawing">
        <DigestMethod Algorithm="http://www.w3.org/2001/04/xmlenc#sha256"/>
        <DigestValue>e4Ua36zP1XBAPR1lOcT9EK+fkgaQphdY2cRlVcOCXq4=</DigestValue>
      </Reference>
      <Reference URI="/xl/drawings/vmlDrawing6.vml?ContentType=application/vnd.openxmlformats-officedocument.vmlDrawing">
        <DigestMethod Algorithm="http://www.w3.org/2001/04/xmlenc#sha256"/>
        <DigestValue>weK0nno1HTRngKokdZDpuuP/YQ9yjeVqRCL7VAN8Pho=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H2jsgiDynawndJVdB5c3/GfklDceUdjk1hMtDNTD4+Y=</DigestValue>
      </Reference>
      <Reference URI="/xl/externalLinks/externalLink1.xml?ContentType=application/vnd.openxmlformats-officedocument.spreadsheetml.externalLink+xml">
        <DigestMethod Algorithm="http://www.w3.org/2001/04/xmlenc#sha256"/>
        <DigestValue>ZWd7In1SjXw1yQzGkU+aW3nMtpAW7BnW6l/htxJ4brE=</DigestValue>
      </Reference>
      <Reference URI="/xl/media/image1.emf?ContentType=image/x-emf">
        <DigestMethod Algorithm="http://www.w3.org/2001/04/xmlenc#sha256"/>
        <DigestValue>zYFCDzzhyDDEr8JUx7t8ZbXp03EKn6lexblXp5Gn4xs=</DigestValue>
      </Reference>
      <Reference URI="/xl/media/image10.emf?ContentType=image/x-emf">
        <DigestMethod Algorithm="http://www.w3.org/2001/04/xmlenc#sha256"/>
        <DigestValue>mBkH5qE3oM43adWNm1HDNWaFA/RFjqp8r7zHlJ9q2rU=</DigestValue>
      </Reference>
      <Reference URI="/xl/media/image11.emf?ContentType=image/x-emf">
        <DigestMethod Algorithm="http://www.w3.org/2001/04/xmlenc#sha256"/>
        <DigestValue>finZsBevH2YJjioa28c04YSVPCt0AeYRqrpKfuXo2oQ=</DigestValue>
      </Reference>
      <Reference URI="/xl/media/image12.emf?ContentType=image/x-emf">
        <DigestMethod Algorithm="http://www.w3.org/2001/04/xmlenc#sha256"/>
        <DigestValue>g6SSZ5UVC1RCwsFGCtj1VcCewypadJL+cuWn0Y2ON6I=</DigestValue>
      </Reference>
      <Reference URI="/xl/media/image13.emf?ContentType=image/x-emf">
        <DigestMethod Algorithm="http://www.w3.org/2001/04/xmlenc#sha256"/>
        <DigestValue>Jbm0dKA6odAW0LeL2ILqJJ+sKaur0F4ITPk9lWUqh7o=</DigestValue>
      </Reference>
      <Reference URI="/xl/media/image14.emf?ContentType=image/x-emf">
        <DigestMethod Algorithm="http://www.w3.org/2001/04/xmlenc#sha256"/>
        <DigestValue>z+B/vqUdHm41805P52GahidXq0f6/V7uKAhRfE+Bo9s=</DigestValue>
      </Reference>
      <Reference URI="/xl/media/image15.emf?ContentType=image/x-emf">
        <DigestMethod Algorithm="http://www.w3.org/2001/04/xmlenc#sha256"/>
        <DigestValue>QEKE+U72icoS2cxex5QzyhCDZoOcBA0CJoOQLgHvNcA=</DigestValue>
      </Reference>
      <Reference URI="/xl/media/image16.emf?ContentType=image/x-emf">
        <DigestMethod Algorithm="http://www.w3.org/2001/04/xmlenc#sha256"/>
        <DigestValue>xJokY1U7oVolaCK1gmdsKgnlsrheO8UHKDTG/BHpF88=</DigestValue>
      </Reference>
      <Reference URI="/xl/media/image2.emf?ContentType=image/x-emf">
        <DigestMethod Algorithm="http://www.w3.org/2001/04/xmlenc#sha256"/>
        <DigestValue>XLFne+i77Ya9IgW2anc6RhntYqosrdM04jmpuqTpKTY=</DigestValue>
      </Reference>
      <Reference URI="/xl/media/image3.emf?ContentType=image/x-emf">
        <DigestMethod Algorithm="http://www.w3.org/2001/04/xmlenc#sha256"/>
        <DigestValue>U6+PvD3ksLtmkxee7cx1TLqpb/GzXIyYZiYKfHQa65g=</DigestValue>
      </Reference>
      <Reference URI="/xl/media/image4.emf?ContentType=image/x-emf">
        <DigestMethod Algorithm="http://www.w3.org/2001/04/xmlenc#sha256"/>
        <DigestValue>m6Z0LMqPZ2+MAKvFOon7I6uutd2I3d+VaBVdYupeJDU=</DigestValue>
      </Reference>
      <Reference URI="/xl/media/image5.emf?ContentType=image/x-emf">
        <DigestMethod Algorithm="http://www.w3.org/2001/04/xmlenc#sha256"/>
        <DigestValue>68XwdD4FTgPL56gFHZxOZzSh/fKDbLdgixM8w5t/HJM=</DigestValue>
      </Reference>
      <Reference URI="/xl/media/image6.emf?ContentType=image/x-emf">
        <DigestMethod Algorithm="http://www.w3.org/2001/04/xmlenc#sha256"/>
        <DigestValue>CE5eHeXx5figHP4E+pnLnUM0HT31/hKDBCDnoUHl7pw=</DigestValue>
      </Reference>
      <Reference URI="/xl/media/image7.emf?ContentType=image/x-emf">
        <DigestMethod Algorithm="http://www.w3.org/2001/04/xmlenc#sha256"/>
        <DigestValue>mPJPZ6MecoOtgdWS700wDfaYLrZPuaQEi+yJGMPljIk=</DigestValue>
      </Reference>
      <Reference URI="/xl/media/image8.emf?ContentType=image/x-emf">
        <DigestMethod Algorithm="http://www.w3.org/2001/04/xmlenc#sha256"/>
        <DigestValue>DS77KxQeqITdACQwijEeQzOFByVED2+JesmUpoqTips=</DigestValue>
      </Reference>
      <Reference URI="/xl/media/image9.emf?ContentType=image/x-emf">
        <DigestMethod Algorithm="http://www.w3.org/2001/04/xmlenc#sha256"/>
        <DigestValue>KuT5cGJfZ1Me6VFQOtS/jlhv6feaiX6ZVGyMtauu1UU=</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tv0mghujyKdZOGT08dDSd6mHkYkNNz+uQFo0+3O77jA=</DigestValue>
      </Reference>
      <Reference URI="/xl/styles.xml?ContentType=application/vnd.openxmlformats-officedocument.spreadsheetml.styles+xml">
        <DigestMethod Algorithm="http://www.w3.org/2001/04/xmlenc#sha256"/>
        <DigestValue>fA8bSDSQ+U179Wz5GPdvokcl4FPwtQUs+r1hZaax3Xk=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JFJq5wIlCIkx+VqU9GMlLA45kew1CTNjf2r9Ce+OCPU=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9c1BZNxXDoQCudJiHV/J41iET19S9K8xqxn8toRfwOk=</DigestValue>
      </Reference>
      <Reference URI="/xl/worksheets/sheet2.xml?ContentType=application/vnd.openxmlformats-officedocument.spreadsheetml.worksheet+xml">
        <DigestMethod Algorithm="http://www.w3.org/2001/04/xmlenc#sha256"/>
        <DigestValue>ydG6KzlxvhJJsjfRowvH984ubIVl4mBDx2ndOzBcYHQ=</DigestValue>
      </Reference>
      <Reference URI="/xl/worksheets/sheet3.xml?ContentType=application/vnd.openxmlformats-officedocument.spreadsheetml.worksheet+xml">
        <DigestMethod Algorithm="http://www.w3.org/2001/04/xmlenc#sha256"/>
        <DigestValue>uAT9nbqJHPrYyVOBmU6Bn0flTzSEIlwnuv19tbHFimc=</DigestValue>
      </Reference>
      <Reference URI="/xl/worksheets/sheet4.xml?ContentType=application/vnd.openxmlformats-officedocument.spreadsheetml.worksheet+xml">
        <DigestMethod Algorithm="http://www.w3.org/2001/04/xmlenc#sha256"/>
        <DigestValue>W7wFAOuTOaFuZ+wdwHoXL/lnKyklFpOFX5nAG0aSqkA=</DigestValue>
      </Reference>
      <Reference URI="/xl/worksheets/sheet5.xml?ContentType=application/vnd.openxmlformats-officedocument.spreadsheetml.worksheet+xml">
        <DigestMethod Algorithm="http://www.w3.org/2001/04/xmlenc#sha256"/>
        <DigestValue>22Yr9XKza8mpOl2KUUaAS5xU+LuTvXDKkRPupA0zOHE=</DigestValue>
      </Reference>
      <Reference URI="/xl/worksheets/sheet6.xml?ContentType=application/vnd.openxmlformats-officedocument.spreadsheetml.worksheet+xml">
        <DigestMethod Algorithm="http://www.w3.org/2001/04/xmlenc#sha256"/>
        <DigestValue>K92okni847dHuAaZZvJbeI+czIdNE1sMECeq7ij/eTU=</DigestValue>
      </Reference>
    </Manifest>
    <SignatureProperties>
      <SignatureProperty Id="idSignatureTime" Target="#idPackageSignature">
        <mdssi:SignatureTime xmlns:mdssi="http://schemas.openxmlformats.org/package/2006/digital-signature">
          <mdssi:Format>YYYY-MM-DDThh:mm:ssTZD</mdssi:Format>
          <mdssi:Value>2024-04-16T20:24:15Z</mdssi:Value>
        </mdssi:SignatureTime>
      </SignatureProperty>
    </SignatureProperties>
  </Object>
  <Object Id="idOfficeObject">
    <SignatureProperties>
      <SignatureProperty Id="idOfficeV1Details" Target="#idPackageSignature">
        <SignatureInfoV1 xmlns="http://schemas.microsoft.com/office/2006/digsig">
          <SetupID>{87AF775B-58E0-4D78-B2B8-A1F0018586DE}</SetupID>
          <SignatureText>ANIBAL CASAS ARREGUI</SignatureText>
          <SignatureImage/>
          <SignatureComments/>
          <WindowsVersion>10.0</WindowsVersion>
          <OfficeVersion>16.0.17425/26</OfficeVersion>
          <ApplicationVersion>16.0.17425</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2024-04-16T20:24:15Z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vGQAAkQwAACBFTUYAAAEAtBsAAKo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4DLx/38AAADgMvH/fwAAEwAAAAAAAAAAAJ96+H8AANWvbfD/fwAAMBafevh/AAATAAAAAAAAAAgXAAAAAAAAQAAAwP9/AAAAAJ96+H8AAKeybfD/fwAABAAAAAAAAAAwFp96+H8AAPC1cps0AAAAEwAAAAAAAABIAAAAAAAAAMQYFPH/fwAAkOMy8f9/AAAAHRTx/38AAAEAAAAAAAAAkEIU8f9/AAAAAJ96+H8AAAAAAAAAAAAAAAAAAAAAAAAAAAAAAAAAABChWip1AQAAqzIeefh/AADQtnKbNAAAAGm3cps0AAAAAAAAAAAAAAAIuHKbZHYACAAAAAAlAAAADAAAAAEAAAAYAAAADAAAAAAAAAASAAAADAAAAAEAAAAeAAAAGAAAAMMAAAAEAAAA9wAAABEAAAAlAAAADAAAAAEAAABUAAAAhAAAAMQAAAAEAAAA9QAAABAAAAABAAAA0XbJQasKyUHEAAAABAAAAAkAAABMAAAAAAAAAAAAAAAAAAAA//////////9gAAAAMQA2AC8ANAAvADIAMAAyADQAy8AGAAAABgAAAAQAAAAGAAAABAAAAAYAAAAGAAAABgAAAAYAAABLAAAAQAAAADAAAAAFAAAAIAAAAAEAAAABAAAAEAAAAAAAAAAAAAAAAAEAAIAAAAAAAAAAAAAAAAABAACAAAAAUgAAAHABAAACAAAAEAAAAAcAAAAAAAAAAAAAALwCAAAAAAAAAQICIlMAeQBzAHQAZQBtAAAAAAAAAAAAAAAAAAAAAAAAAAAAAAAAAAAAAAAAAAAAAAAAAAAAAAAAAAAAAAAAAAAAAAAAAAAAkCP+J3UBAAAAAAAAAAAAAAEAAAA0AAAA0G5Eefh/AAAAAAAAAAAAALA/n3r4fwAACQAAAAEAAAAJAAAAAAAAAAAAAAAAAAAAAAAAAAAAAAD1eO6OcoYAAAAAAAAAAAAAMNBymzQAAAAw3ecpdQEAABChWip1AQAA4MXvPQAAAAAAAAAAAAAAAAcAAAAAAAAAAAAAAAAAAAAM0XKbNAAAAEnRcps0AAAA0c0aefh/AACgABM8dQEAAOjQcpsAAAAAAAAwQXUBAAAA0x48dQEAABChWip1AQAAqzIeefh/AACw0HKbNAAAAEnRcps0AAAA4LalPHUBAADQ0XKb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DAAAAAAAAAAKAAAAAAAAADQbkR5+H8AAAAAAAAAAAAA6WlxmzQAAAADAAAAAAAAAMezr3v4fwAAAAAAAAAAAAAAAAAAAAAAAPXe7Y5yhgAAAAAAAP9/AADgEtrvAAAAAOD///8AAAAAEKFaKnUBAACQAQAAAAAAAAAAAAAAAAAABgAAAAAAAAAAAAAAAAAAAAxrcZs0AAAASWtxmzQAAADRzRp5+H8AAADAmUl1AQAAUBX97wAAAAAAV9jv/38AAABX2O//fwAAEKFaKnUBAACrMh55+H8AALBqcZs0AAAASWtxmzQAAACw0aU8dQEAAOhrcZtkdgAIAAAAACUAAAAMAAAAAwAAABgAAAAMAAAAAAAAABIAAAAMAAAAAQAAABYAAAAMAAAACAAAAFQAAABUAAAACgAAACcAAAAeAAAASgAAAAEAAADRdslBqwrJQQoAAABLAAAAAQAAAEwAAAAEAAAACQAAACcAAAAgAAAASwAAAFAAAABYAGco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cAAABHAAAAKQAAADMAAACvAAAAFQAAACEA8AAAAAAAAAAAAAAAgD8AAAAAAAAAAAAAgD8AAAAAAAAAAAAAAAAAAAAAAAAAAAAAAAAAAAAAAAAAACUAAAAMAAAAAAAAgCgAAAAMAAAABAAAAFIAAABwAQAABAAAAPD///8AAAAAAAAAAAAAAACQAQAAAAAAAQAAAABzAGUAZwBvAGUAIAB1AGkAAAAAAAAAAAAAAAAAAAAAAAAAAAAAAAAAAAAAAAAAAAAAAAAAAAAAAAAAAAAAAAAAAAAAAEBrcZs0AAAA6nJd7/9/AAAAAAAANAAAANBuRHn4fwAAAAAAAAAAAAANAAAAAAAAAAEAAAB1AQAAAQAAAAAAAAAAAAAAAAAAAAAAAAAAAAAAVd/tjnKGAAAAAAAAAAAAAAAAAAAAAAAA8P///wAAAAAQoVoqdQEAAJABAAAAAAAAAAAAAAAAAAAJAAAAAAAAAAAAAAAAAAAArGxxmzQAAADpbHGbNAAAANHNGnn4fwAAAAAAAAAAAADga3GbAAAAAAUAAAAAAAAAAAAAAAAAAAAQoVoqdQEAAKsyHnn4fwAAUGxxmzQAAADpbHGbNAAAAODdpTx1AQAAiG1xm2R2AAgAAAAAJQAAAAwAAAAEAAAAGAAAAAwAAAAAAAAAEgAAAAwAAAABAAAAHgAAABgAAAApAAAAMwAAANgAAABIAAAAJQAAAAwAAAAEAAAAVAAAAMQAAAAqAAAAMwAAANYAAABHAAAAAQAAANF2yUGrCslBKgAAADMAAAAUAAAATAAAAAAAAAAAAAAAAAAAAP//////////dAAAAEEATgBJAEIAQQBMACAAQwBBAFMAQQBTACAAQQBSAFIARQBHAFUASQAKAAAADAAAAAQAAAAJAAAACgAAAAgAAAAEAAAACgAAAAoAAAAJAAAACgAAAAkAAAAEAAAACgAAAAoAAAAKAAAACAAAAAsAAAAL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EAAAACgAAAFAAAACCAAAAXAAAAAEAAADRdslBqwrJQQoAAABQAAAAFAAAAEwAAAAAAAAAAAAAAAAAAAD//////////3QAAABBAE4ASQBCAEEATAAgAEMAQQBTAEEAUwAgAEEAUgBSAEUARwBVAEkABwAAAAgAAAADAAAABgAAAAcAAAAFAAAAAwAAAAcAAAAHAAAABgAAAAcAAAAGAAAAAwAAAAcAAAAHAAAABwAAAAYAAAAIAAAACA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BHAAAAbAAAAAEAAADRdslBqwrJQQoAAABgAAAACgAAAEwAAAAAAAAAAAAAAAAAAAD//////////2AAAABQAFIARQBTAEkARABFAE4AVABFAAYAAAAHAAAABgAAAAYAAAADAAAACAAAAAYAAAAIAAAABgAAAAYAAABLAAAAQAAAADAAAAAFAAAAIAAAAAEAAAABAAAAEAAAAAAAAAAAAAAAAAEAAIAAAAAAAAAAAAAAAAABAACAAAAAJQAAAAwAAAACAAAAJwAAABgAAAAFAAAAAAAAAP///wAAAAAAJQAAAAwAAAAFAAAATAAAAGQAAAAJAAAAcAAAAMgAAAB8AAAACQAAAHAAAADAAAAADQAAACEA8AAAAAAAAAAAAAAAgD8AAAAAAAAAAAAAgD8AAAAAAAAAAAAAAAAAAAAAAAAAAAAAAAAAAAAAAAAAACUAAAAMAAAAAAAAgCgAAAAMAAAABQAAACUAAAAMAAAAAQAAABgAAAAMAAAAAAAAABIAAAAMAAAAAQAAABYAAAAMAAAAAAAAAFQAAAAUAQAACgAAAHAAAADHAAAAfAAAAAEAAADRdslBqwrJQQoAAABwAAAAIQAAAEwAAAAEAAAACQAAAHAAAADJAAAAfQAAAJAAAABGAGkAcgBtAGEAZABvACAAcABvAHIAOgAgAEEATgBJAEIAQQBMACAAQwBBAFMAQQBTACAAQQBSAFIARQBHAFUASQCrYAYAAAADAAAABAAAAAkAAAAGAAAABwAAAAcAAAADAAAABwAAAAcAAAAEAAAAAwAAAAMAAAAHAAAACAAAAAMAAAAGAAAABwAAAAUAAAADAAAABwAAAAcAAAAGAAAABwAAAAYAAAADAAAABwAAAAcAAAAHAAAABgAAAAgAAAAIAAAAAwAAABYAAAAMAAAAAAAAACUAAAAMAAAAAgAAAA4AAAAUAAAAAAAAABAAAAAUAAAA</Object>
  <Object Id="idInvalidSigLnImg">AQAAAGwAAAAAAAAAAAAAAP8AAAB/AAAAAAAAAAAAAAAvGQAAkQwAACBFTUYAAAEAVB8AALA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HMVPSGy5uFiE4GypVJ0KnHjN9AAABAAAAAACcz+7S6ffb7fnC0t1haH0hMm8aLXIuT8ggOIwoRKslP58cK08AAAEAAAAAAMHg9P///////////+bm5k9SXjw/SzBRzTFU0y1NwSAyVzFGXwEBAgAA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gAAAAAAAAAOAy8f9/AAAA4DLx/38AABMAAAAAAAAAAACfevh/AADVr23w/38AADAWn3r4fwAAEwAAAAAAAAAIFwAAAAAAAEAAAMD/fwAAAACfevh/AACnsm3w/38AAAQAAAAAAAAAMBafevh/AADwtXKbNAAAABMAAAAAAAAASAAAAAAAAADEGBTx/38AAJDjMvH/fwAAAB0U8f9/AAABAAAAAAAAAJBCFPH/fwAAAACfevh/AAAAAAAAAAAAAAAAAAAAAAAAAAAAAAAAAAAQoVoqdQEAAKsyHnn4fwAA0LZymzQAAABpt3KbNAAAAAAAAAAAAAAACLhym2R2AAgAAAAAJQAAAAwAAAABAAAAGAAAAAwAAAD/AAAAEgAAAAwAAAABAAAAHgAAABgAAAAiAAAABAAAAHIAAAARAAAAJQAAAAwAAAABAAAAVAAAAKgAAAAjAAAABAAAAHAAAAAQAAAAAQAAANF2yUGrCslBIwAAAAQAAAAPAAAATAAAAAAAAAAAAAAAAAAAAP//////////bAAAAEYAaQByAG0AYQAgAG4AbwAgAHYA4QBsAGkAZABhAAA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JAj/id1AQAAAAAAAAAAAAABAAAANAAAANBuRHn4fwAAAAAAAAAAAACwP596+H8AAAkAAAABAAAACQAAAAAAAAAAAAAAAAAAAAAAAAAAAAAA9XjujnKGAAAAAAAAAAAAADDQcps0AAAAMN3nKXUBAAAQoVoqdQEAAODF7z0AAAAAAAAAAAAAAAAHAAAAAAAAAAAAAAAAAAAADNFymzQAAABJ0XKbNAAAANHNGnn4fwAAoAATPHUBAADo0HKbAAAAAAAAMEF1AQAAANMePHUBAAAQoVoqdQEAAKsyHnn4fwAAsNBymzQAAABJ0XKbNAAAAOC2pTx1AQAA0NFym2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wAAAAAAAAACgAAAAAAAAA0G5Eefh/AAAAAAAAAAAAAOlpcZs0AAAAAwAAAAAAAADHs697+H8AAAAAAAAAAAAAAAAAAAAAAAD13u2OcoYAAAAAAAD/fwAA4BLa7wAAAADg////AAAAABChWip1AQAAkAEAAAAAAAAAAAAAAAAAAAYAAAAAAAAAAAAAAAAAAAAMa3GbNAAAAElrcZs0AAAA0c0aefh/AAAAwJlJdQEAAFAV/e8AAAAAAFfY7/9/AAAAV9jv/38AABChWip1AQAAqzIeefh/AACwanGbNAAAAElrcZs0AAAAsNGlPHUBAADoa3GbZHYACAAAAAAlAAAADAAAAAMAAAAYAAAADAAAAAAAAAA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BAa3GbNAAAAOpyXe//fwAAAAAAADQAAADQbkR5+H8AAAAAAAAAAAAADQAAAAAAAAABAAAAdQEAAAEAAAAAAAAAAAAAAAAAAAAAAAAAAAAAAFXf7Y5yhgAAAAAAAAAAAAAAAAAAAAAAAPD///8AAAAAEKFaKnUBAACQAQAAAAAAAAAAAAAAAAAACQAAAAAAAAAAAAAAAAAAAKxscZs0AAAA6WxxmzQAAADRzRp5+H8AAAAAAAAAAAAA4GtxmwAAAAAFAAAAAAAAAAAAAAAAAAAAEKFaKnUBAACrMh55+H8AAFBscZs0AAAA6WxxmzQAAADg3aU8dQEAAIhtcZtkdgAIAAAAACUAAAAMAAAABAAAABgAAAAMAAAAAAAAABIAAAAMAAAAAQAAAB4AAAAYAAAAKQAAADMAAADYAAAASAAAACUAAAAMAAAABAAAAFQAAADEAAAAKgAAADMAAADWAAAARwAAAAEAAADRdslBqwrJ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0XbJQasKyU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0XbJQasKyU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0XbJQasKyUEKAAAAcAAAACEAAABMAAAABAAAAAkAAABwAAAAyQAAAH0AAACQAAAARgBpAHIAbQBhAGQAbwAgAHAAbwByADoAIABBAE4ASQBCAEEATAAgAEMAQQBTAEEAUwAgAEEAUgBSAEUARwBVAEkAAAAGAAAAAwAAAAQAAAAJAAAABgAAAAcAAAAHAAAAAwAAAAcAAAAHAAAABAAAAAMAAAADAAAABwAAAAgAAAADAAAABgAAAAcAAAAFAAAAAwAAAAcAAAAHAAAABgAAAAcAAAAGAAAAAwAAAAcAAAAHAAAABwAAAAYAAAAIAAAACAAAAAMAAAAWAAAADAAAAAAAAAAlAAAADAAAAAIAAAAOAAAAFAAAAAAAAAAQAAAAFAAAAA==</Object>
</Signature>
</file>

<file path=_xmlsignatures/sig2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M5Vh8kPlV4sfFBjLvR5aWU2t7SE33meAAQR6w1kDa+4=</DigestValue>
    </Reference>
    <Reference Type="http://www.w3.org/2000/09/xmldsig#Object" URI="#idOfficeObject">
      <DigestMethod Algorithm="http://www.w3.org/2001/04/xmlenc#sha256"/>
      <DigestValue>LYEoQYPJKcF34WE37ozY1auLlYh9i7Ef+BuCD3fksks=</DigestValue>
    </Reference>
    <Reference Type="http://uri.etsi.org/01903#SignedProperties" URI="#idSignedProperties">
      <Transforms>
        <Transform Algorithm="http://www.w3.org/TR/2001/REC-xml-c14n-20010315"/>
      </Transforms>
      <DigestMethod Algorithm="http://www.w3.org/2001/04/xmlenc#sha256"/>
      <DigestValue>237RxoWVRIlLxfb/E6eWjuO3VDLsdRg1AiRoH1eShyE=</DigestValue>
    </Reference>
    <Reference Type="http://www.w3.org/2000/09/xmldsig#Object" URI="#idValidSigLnImg">
      <DigestMethod Algorithm="http://www.w3.org/2001/04/xmlenc#sha256"/>
      <DigestValue>Nz6LxkaqIfLWlZmehnP1ZVJzhRx5zO5hU9Zq2qldQ6U=</DigestValue>
    </Reference>
    <Reference Type="http://www.w3.org/2000/09/xmldsig#Object" URI="#idInvalidSigLnImg">
      <DigestMethod Algorithm="http://www.w3.org/2001/04/xmlenc#sha256"/>
      <DigestValue>Oas8BQdGG7HygFXI9s7LQ8qRryLKHWXlkaLwdDkVTys=</DigestValue>
    </Reference>
  </SignedInfo>
  <SignatureValue>WJdYE9wsRzRqu2TiRL1bzsgG3KYCYJ5e35AT4B0cYj18BKjBTmqNPKy8i52AO6P6Z/PbUcI0M3x3
Y2/qYpPA3JHLxB+CkPXfI3evhKuf9KQyYrphzjU/mA2GWKHZX2ASrVNpgBYm00B6fudGVv0ibOkU
Be1CZRQrFwVEaZaPupXabrEBzaDoYSD1dIi4GVMp8lY0SNZpnyBHeqBvzaxEQh4c5hsW7BepGlqF
qT2c8qXn7Nhj5ND2oL4F2SGkCDXWHAgBknrJF9cUEfyBh0WApEow/7Lb3QJ6PN03bnyc7xqD9TFr
FiWiVTk3vvriTJKJ78maA3PrlHeTH6136TDSlw==</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kQWoIKwzKWTvAz5sa/RQOAq9+E8K2lG4zJEPE5lqHdg=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04WYIvNSXsG7g7/ViYzSbELJEswATmX/Rm7qu57Srrk=</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yljvDcZbJaKTkalOGouz4xgxPMHUwsCTTc1c5F/8BXE=</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KJLxHcorHeaiUolcxFvfIoDO7MVuQ0jr3gAwZx2d0SQ=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Yd1Sr1SIaXfZICr0wH84YuNK+U0dD+JWVh2CYwy4FAE=</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NTvHS4ipQABLP4cuhOOFHOPka9PhicKDdQ3Oziyh9R8=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0fTaYyy4GskkBMmw330GJ/tEfYk1ki16PDj/WXzlMRg=</DigestValue>
      </Reference>
      <Reference URI="/xl/drawings/vmlDrawing2.vml?ContentType=application/vnd.openxmlformats-officedocument.vmlDrawing">
        <DigestMethod Algorithm="http://www.w3.org/2001/04/xmlenc#sha256"/>
        <DigestValue>9MEtGnMjT/0qMA5xmk0CWW5wkYGen1VdEgVVhXSFg14=</DigestValue>
      </Reference>
      <Reference URI="/xl/drawings/vmlDrawing3.vml?ContentType=application/vnd.openxmlformats-officedocument.vmlDrawing">
        <DigestMethod Algorithm="http://www.w3.org/2001/04/xmlenc#sha256"/>
        <DigestValue>Oiu2NM4BJ92kHE3XM3kHgxQ0iHazAJQNdYCYEbQklkw=</DigestValue>
      </Reference>
      <Reference URI="/xl/drawings/vmlDrawing4.vml?ContentType=application/vnd.openxmlformats-officedocument.vmlDrawing">
        <DigestMethod Algorithm="http://www.w3.org/2001/04/xmlenc#sha256"/>
        <DigestValue>d5H2Drf+dA1i5OrZffA0pRwTwY880N2K26N0sMrEPlA=</DigestValue>
      </Reference>
      <Reference URI="/xl/drawings/vmlDrawing5.vml?ContentType=application/vnd.openxmlformats-officedocument.vmlDrawing">
        <DigestMethod Algorithm="http://www.w3.org/2001/04/xmlenc#sha256"/>
        <DigestValue>e4Ua36zP1XBAPR1lOcT9EK+fkgaQphdY2cRlVcOCXq4=</DigestValue>
      </Reference>
      <Reference URI="/xl/drawings/vmlDrawing6.vml?ContentType=application/vnd.openxmlformats-officedocument.vmlDrawing">
        <DigestMethod Algorithm="http://www.w3.org/2001/04/xmlenc#sha256"/>
        <DigestValue>weK0nno1HTRngKokdZDpuuP/YQ9yjeVqRCL7VAN8Pho=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H2jsgiDynawndJVdB5c3/GfklDceUdjk1hMtDNTD4+Y=</DigestValue>
      </Reference>
      <Reference URI="/xl/externalLinks/externalLink1.xml?ContentType=application/vnd.openxmlformats-officedocument.spreadsheetml.externalLink+xml">
        <DigestMethod Algorithm="http://www.w3.org/2001/04/xmlenc#sha256"/>
        <DigestValue>ZWd7In1SjXw1yQzGkU+aW3nMtpAW7BnW6l/htxJ4brE=</DigestValue>
      </Reference>
      <Reference URI="/xl/media/image1.emf?ContentType=image/x-emf">
        <DigestMethod Algorithm="http://www.w3.org/2001/04/xmlenc#sha256"/>
        <DigestValue>zYFCDzzhyDDEr8JUx7t8ZbXp03EKn6lexblXp5Gn4xs=</DigestValue>
      </Reference>
      <Reference URI="/xl/media/image10.emf?ContentType=image/x-emf">
        <DigestMethod Algorithm="http://www.w3.org/2001/04/xmlenc#sha256"/>
        <DigestValue>mBkH5qE3oM43adWNm1HDNWaFA/RFjqp8r7zHlJ9q2rU=</DigestValue>
      </Reference>
      <Reference URI="/xl/media/image11.emf?ContentType=image/x-emf">
        <DigestMethod Algorithm="http://www.w3.org/2001/04/xmlenc#sha256"/>
        <DigestValue>finZsBevH2YJjioa28c04YSVPCt0AeYRqrpKfuXo2oQ=</DigestValue>
      </Reference>
      <Reference URI="/xl/media/image12.emf?ContentType=image/x-emf">
        <DigestMethod Algorithm="http://www.w3.org/2001/04/xmlenc#sha256"/>
        <DigestValue>g6SSZ5UVC1RCwsFGCtj1VcCewypadJL+cuWn0Y2ON6I=</DigestValue>
      </Reference>
      <Reference URI="/xl/media/image13.emf?ContentType=image/x-emf">
        <DigestMethod Algorithm="http://www.w3.org/2001/04/xmlenc#sha256"/>
        <DigestValue>Jbm0dKA6odAW0LeL2ILqJJ+sKaur0F4ITPk9lWUqh7o=</DigestValue>
      </Reference>
      <Reference URI="/xl/media/image14.emf?ContentType=image/x-emf">
        <DigestMethod Algorithm="http://www.w3.org/2001/04/xmlenc#sha256"/>
        <DigestValue>z+B/vqUdHm41805P52GahidXq0f6/V7uKAhRfE+Bo9s=</DigestValue>
      </Reference>
      <Reference URI="/xl/media/image15.emf?ContentType=image/x-emf">
        <DigestMethod Algorithm="http://www.w3.org/2001/04/xmlenc#sha256"/>
        <DigestValue>QEKE+U72icoS2cxex5QzyhCDZoOcBA0CJoOQLgHvNcA=</DigestValue>
      </Reference>
      <Reference URI="/xl/media/image16.emf?ContentType=image/x-emf">
        <DigestMethod Algorithm="http://www.w3.org/2001/04/xmlenc#sha256"/>
        <DigestValue>xJokY1U7oVolaCK1gmdsKgnlsrheO8UHKDTG/BHpF88=</DigestValue>
      </Reference>
      <Reference URI="/xl/media/image2.emf?ContentType=image/x-emf">
        <DigestMethod Algorithm="http://www.w3.org/2001/04/xmlenc#sha256"/>
        <DigestValue>XLFne+i77Ya9IgW2anc6RhntYqosrdM04jmpuqTpKTY=</DigestValue>
      </Reference>
      <Reference URI="/xl/media/image3.emf?ContentType=image/x-emf">
        <DigestMethod Algorithm="http://www.w3.org/2001/04/xmlenc#sha256"/>
        <DigestValue>U6+PvD3ksLtmkxee7cx1TLqpb/GzXIyYZiYKfHQa65g=</DigestValue>
      </Reference>
      <Reference URI="/xl/media/image4.emf?ContentType=image/x-emf">
        <DigestMethod Algorithm="http://www.w3.org/2001/04/xmlenc#sha256"/>
        <DigestValue>m6Z0LMqPZ2+MAKvFOon7I6uutd2I3d+VaBVdYupeJDU=</DigestValue>
      </Reference>
      <Reference URI="/xl/media/image5.emf?ContentType=image/x-emf">
        <DigestMethod Algorithm="http://www.w3.org/2001/04/xmlenc#sha256"/>
        <DigestValue>68XwdD4FTgPL56gFHZxOZzSh/fKDbLdgixM8w5t/HJM=</DigestValue>
      </Reference>
      <Reference URI="/xl/media/image6.emf?ContentType=image/x-emf">
        <DigestMethod Algorithm="http://www.w3.org/2001/04/xmlenc#sha256"/>
        <DigestValue>CE5eHeXx5figHP4E+pnLnUM0HT31/hKDBCDnoUHl7pw=</DigestValue>
      </Reference>
      <Reference URI="/xl/media/image7.emf?ContentType=image/x-emf">
        <DigestMethod Algorithm="http://www.w3.org/2001/04/xmlenc#sha256"/>
        <DigestValue>mPJPZ6MecoOtgdWS700wDfaYLrZPuaQEi+yJGMPljIk=</DigestValue>
      </Reference>
      <Reference URI="/xl/media/image8.emf?ContentType=image/x-emf">
        <DigestMethod Algorithm="http://www.w3.org/2001/04/xmlenc#sha256"/>
        <DigestValue>DS77KxQeqITdACQwijEeQzOFByVED2+JesmUpoqTips=</DigestValue>
      </Reference>
      <Reference URI="/xl/media/image9.emf?ContentType=image/x-emf">
        <DigestMethod Algorithm="http://www.w3.org/2001/04/xmlenc#sha256"/>
        <DigestValue>KuT5cGJfZ1Me6VFQOtS/jlhv6feaiX6ZVGyMtauu1UU=</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tv0mghujyKdZOGT08dDSd6mHkYkNNz+uQFo0+3O77jA=</DigestValue>
      </Reference>
      <Reference URI="/xl/styles.xml?ContentType=application/vnd.openxmlformats-officedocument.spreadsheetml.styles+xml">
        <DigestMethod Algorithm="http://www.w3.org/2001/04/xmlenc#sha256"/>
        <DigestValue>fA8bSDSQ+U179Wz5GPdvokcl4FPwtQUs+r1hZaax3Xk=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JFJq5wIlCIkx+VqU9GMlLA45kew1CTNjf2r9Ce+OCPU=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9c1BZNxXDoQCudJiHV/J41iET19S9K8xqxn8toRfwOk=</DigestValue>
      </Reference>
      <Reference URI="/xl/worksheets/sheet2.xml?ContentType=application/vnd.openxmlformats-officedocument.spreadsheetml.worksheet+xml">
        <DigestMethod Algorithm="http://www.w3.org/2001/04/xmlenc#sha256"/>
        <DigestValue>ydG6KzlxvhJJsjfRowvH984ubIVl4mBDx2ndOzBcYHQ=</DigestValue>
      </Reference>
      <Reference URI="/xl/worksheets/sheet3.xml?ContentType=application/vnd.openxmlformats-officedocument.spreadsheetml.worksheet+xml">
        <DigestMethod Algorithm="http://www.w3.org/2001/04/xmlenc#sha256"/>
        <DigestValue>uAT9nbqJHPrYyVOBmU6Bn0flTzSEIlwnuv19tbHFimc=</DigestValue>
      </Reference>
      <Reference URI="/xl/worksheets/sheet4.xml?ContentType=application/vnd.openxmlformats-officedocument.spreadsheetml.worksheet+xml">
        <DigestMethod Algorithm="http://www.w3.org/2001/04/xmlenc#sha256"/>
        <DigestValue>W7wFAOuTOaFuZ+wdwHoXL/lnKyklFpOFX5nAG0aSqkA=</DigestValue>
      </Reference>
      <Reference URI="/xl/worksheets/sheet5.xml?ContentType=application/vnd.openxmlformats-officedocument.spreadsheetml.worksheet+xml">
        <DigestMethod Algorithm="http://www.w3.org/2001/04/xmlenc#sha256"/>
        <DigestValue>22Yr9XKza8mpOl2KUUaAS5xU+LuTvXDKkRPupA0zOHE=</DigestValue>
      </Reference>
      <Reference URI="/xl/worksheets/sheet6.xml?ContentType=application/vnd.openxmlformats-officedocument.spreadsheetml.worksheet+xml">
        <DigestMethod Algorithm="http://www.w3.org/2001/04/xmlenc#sha256"/>
        <DigestValue>K92okni847dHuAaZZvJbeI+czIdNE1sMECeq7ij/eTU=</DigestValue>
      </Reference>
    </Manifest>
    <SignatureProperties>
      <SignatureProperty Id="idSignatureTime" Target="#idPackageSignature">
        <mdssi:SignatureTime xmlns:mdssi="http://schemas.openxmlformats.org/package/2006/digital-signature">
          <mdssi:Format>YYYY-MM-DDThh:mm:ssTZD</mdssi:Format>
          <mdssi:Value>2024-04-16T20:24:23Z</mdssi:Value>
        </mdssi:SignatureTime>
      </SignatureProperty>
    </SignatureProperties>
  </Object>
  <Object Id="idOfficeObject">
    <SignatureProperties>
      <SignatureProperty Id="idOfficeV1Details" Target="#idPackageSignature">
        <SignatureInfoV1 xmlns="http://schemas.microsoft.com/office/2006/digsig">
          <SetupID>{5AB1912C-A654-4700-BDCA-C6C9A1F4BF82}</SetupID>
          <SignatureText>ANIBAL CASAS ARREGUI</SignatureText>
          <SignatureImage/>
          <SignatureComments/>
          <WindowsVersion>10.0</WindowsVersion>
          <OfficeVersion>16.0.17425/26</OfficeVersion>
          <ApplicationVersion>16.0.17425</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2024-04-16T20:24:23Z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vGQAAkQwAACBFTUYAAAEAtBsAAKo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4DLx/38AAADgMvH/fwAAEwAAAAAAAAAAAJ96+H8AANWvbfD/fwAAMBafevh/AAATAAAAAAAAAAgXAAAAAAAAQAAAwP9/AAAAAJ96+H8AAKeybfD/fwAABAAAAAAAAAAwFp96+H8AAPC1cps0AAAAEwAAAAAAAABIAAAAAAAAAMQYFPH/fwAAkOMy8f9/AAAAHRTx/38AAAEAAAAAAAAAkEIU8f9/AAAAAJ96+H8AAAAAAAAAAAAAAAAAAAAAAAAAAAAAAAAAABChWip1AQAAqzIeefh/AADQtnKbNAAAAGm3cps0AAAAAAAAAAAAAAAIuHKbZHYACAAAAAAlAAAADAAAAAEAAAAYAAAADAAAAAAAAAASAAAADAAAAAEAAAAeAAAAGAAAAMMAAAAEAAAA9wAAABEAAAAlAAAADAAAAAEAAABUAAAAhAAAAMQAAAAEAAAA9QAAABAAAAABAAAA0XbJQasKyUHEAAAABAAAAAkAAABMAAAAAAAAAAAAAAAAAAAA//////////9gAAAAMQA2AC8ANA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kCP+J3UBAAAAAAAAAAAAAAEAAAA0AAAA0G5Eefh/AAAAAAAAAAAAALA/n3r4fwAACQAAAAEAAAAJAAAAAAAAAAAAAAAAAAAAAAAAAAAAAAD1eO6OcoYAAAAAAAAAAAAAMNBymzQAAAAw3ecpdQEAABChWip1AQAA4MXvPQAAAAAAAAAAAAAAAAcAAAAAAAAAAAAAAAAAAAAM0XKbNAAAAEnRcps0AAAA0c0aefh/AACgABM8dQEAAOjQcpsAAAAAAAAwQXUBAAAA0x48dQEAABChWip1AQAAqzIeefh/AACw0HKbNAAAAEnRcps0AAAA4LalPHUBAADQ0XKb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DAAAAAAAAAAKAAAAAAAAADQbkR5+H8AAAAAAAAAAAAA6WlxmzQAAAADAAAAAAAAAMezr3v4fwAAAAAAAAAAAAAAAAAAAAAAAPXe7Y5yhgAAAAAAAP9/AADgEtrvAAAAAOD///8AAAAAEKFaKnUBAACQAQAAAAAAAAAAAAAAAAAABgAAAAAAAAAAAAAAAAAAAAxrcZs0AAAASWtxmzQAAADRzRp5+H8AAADAmUl1AQAAUBX97wAAAAAAV9jv/38AAABX2O//fwAAEKFaKnUBAACrMh55+H8AALBqcZs0AAAASWtxmzQAAACw0aU8dQEAAOhrcZt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cAAABHAAAAKQAAADMAAACvAAAAFQAAACEA8AAAAAAAAAAAAAAAgD8AAAAAAAAAAAAAgD8AAAAAAAAAAAAAAAAAAAAAAAAAAAAAAAAAAAAAAAAAACUAAAAMAAAAAAAAgCgAAAAMAAAABAAAAFIAAABwAQAABAAAAPD///8AAAAAAAAAAAAAAACQAQAAAAAAAQAAAABzAGUAZwBvAGUAIAB1AGkAAAAAAAAAAAAAAAAAAAAAAAAAAAAAAAAAAAAAAAAAAAAAAAAAAAAAAAAAAAAAAAAAAAAAAEBrcZs0AAAA6nJd7/9/AAAAAAAANAAAANBuRHn4fwAAAAAAAAAAAAANAAAAAAAAAAEAAAB1AQAAAQAAAAAAAAAAAAAAAAAAAAAAAAAAAAAAVd/tjnKGAAAAAAAAAAAAAAAAAAAAAAAA8P///wAAAAAQoVoqdQEAAJABAAAAAAAAAAAAAAAAAAAJAAAAAAAAAAAAAAAAAAAArGxxmzQAAADpbHGbNAAAANHNGnn4fwAAAAAAAAAAAADga3GbAAAAAAUAAAAAAAAAAAAAAAAAAAAQoVoqdQEAAKsyHnn4fwAAUGxxmzQAAADpbHGbNAAAAODdpTx1AQAAiG1xm2R2AAgAAAAAJQAAAAwAAAAEAAAAGAAAAAwAAAAAAAAAEgAAAAwAAAABAAAAHgAAABgAAAApAAAAMwAAANgAAABIAAAAJQAAAAwAAAAEAAAAVAAAAMQAAAAqAAAAMwAAANYAAABHAAAAAQAAANF2yUGrCslBKgAAADMAAAAUAAAATAAAAAAAAAAAAAAAAAAAAP//////////dAAAAEEATgBJAEIAQQBMACAAQwBBAFMAQQBTACAAQQBSAFIARQBHAFUASQAKAAAADAAAAAQAAAAJAAAACgAAAAgAAAAEAAAACgAAAAoAAAAJAAAACgAAAAkAAAAEAAAACgAAAAoAAAAKAAAACAAAAAsAAAAL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EAAAACgAAAFAAAACCAAAAXAAAAAEAAADRdslBqwrJQQoAAABQAAAAFAAAAEwAAAAAAAAAAAAAAAAAAAD//////////3QAAABBAE4ASQBCAEEATAAgAEMAQQBTAEEAUwAgAEEAUgBSAEUARwBVAEkABwAAAAgAAAADAAAABgAAAAcAAAAFAAAAAwAAAAcAAAAHAAAABgAAAAcAAAAGAAAAAwAAAAcAAAAHAAAABwAAAAYAAAAIAAAACA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BHAAAAbAAAAAEAAADRdslBqwrJQQoAAABgAAAACgAAAEwAAAAAAAAAAAAAAAAAAAD//////////2AAAABQAFIARQBTAEkARABFAE4AVABFAAYAAAAHAAAABgAAAAYAAAADAAAACAAAAAYAAAAIAAAABgAAAAYAAABLAAAAQAAAADAAAAAFAAAAIAAAAAEAAAABAAAAEAAAAAAAAAAAAAAAAAEAAIAAAAAAAAAAAAAAAAABAACAAAAAJQAAAAwAAAACAAAAJwAAABgAAAAFAAAAAAAAAP///wAAAAAAJQAAAAwAAAAFAAAATAAAAGQAAAAJAAAAcAAAAMgAAAB8AAAACQAAAHAAAADAAAAADQAAACEA8AAAAAAAAAAAAAAAgD8AAAAAAAAAAAAAgD8AAAAAAAAAAAAAAAAAAAAAAAAAAAAAAAAAAAAAAAAAACUAAAAMAAAAAAAAgCgAAAAMAAAABQAAACUAAAAMAAAAAQAAABgAAAAMAAAAAAAAABIAAAAMAAAAAQAAABYAAAAMAAAAAAAAAFQAAAAUAQAACgAAAHAAAADHAAAAfAAAAAEAAADRdslBqwrJQQoAAABwAAAAIQAAAEwAAAAEAAAACQAAAHAAAADJAAAAfQAAAJAAAABGAGkAcgBtAGEAZABvACAAcABvAHIAOgAgAEEATgBJAEIAQQBMACAAQwBBAFMAQQBTACAAQQBSAFIARQBHAFUASQAAAAYAAAADAAAABAAAAAkAAAAGAAAABwAAAAcAAAADAAAABwAAAAcAAAAEAAAAAwAAAAMAAAAHAAAACAAAAAMAAAAGAAAABwAAAAUAAAADAAAABwAAAAcAAAAGAAAABwAAAAYAAAADAAAABwAAAAcAAAAHAAAABgAAAAgAAAAIAAAAAwAAABYAAAAMAAAAAAAAACUAAAAMAAAAAgAAAA4AAAAUAAAAAAAAABAAAAAUAAAA</Object>
  <Object Id="idInvalidSigLnImg">AQAAAGwAAAAAAAAAAAAAAP8AAAB/AAAAAAAAAAAAAAAvGQAAkQwAACBFTUYAAAEAVB8AALA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HMVPSGy5uFiE4GypVJ0KnHjN9AAABAAAAAACcz+7S6ffb7fnC0t1haH0hMm8aLXIuT8ggOIwoRKslP58cK08AAAEAAAAAAMHg9P///////////+bm5k9SXjw/SzBRzTFU0y1NwSAyVzFGXwEBAgAA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gAAAAAAAAAOAy8f9/AAAA4DLx/38AABMAAAAAAAAAAACfevh/AADVr23w/38AADAWn3r4fwAAEwAAAAAAAAAIFwAAAAAAAEAAAMD/fwAAAACfevh/AACnsm3w/38AAAQAAAAAAAAAMBafevh/AADwtXKbNAAAABMAAAAAAAAASAAAAAAAAADEGBTx/38AAJDjMvH/fwAAAB0U8f9/AAABAAAAAAAAAJBCFPH/fwAAAACfevh/AAAAAAAAAAAAAAAAAAAAAAAAAAAAAAAAAAAQoVoqdQEAAKsyHnn4fwAA0LZymzQAAABpt3KbNAAAAAAAAAAAAAAACLhym2R2AAgAAAAAJQAAAAwAAAABAAAAGAAAAAwAAAD/AAAAEgAAAAwAAAABAAAAHgAAABgAAAAiAAAABAAAAHIAAAARAAAAJQAAAAwAAAABAAAAVAAAAKgAAAAjAAAABAAAAHAAAAAQAAAAAQAAANF2yUGrCslBIwAAAAQAAAAPAAAATAAAAAAAAAAAAAAAAAAAAP//////////bAAAAEYAaQByAG0AYQAgAG4AbwAgAHYA4QBsAGkAZABhAAA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JAj/id1AQAAAAAAAAAAAAABAAAANAAAANBuRHn4fwAAAAAAAAAAAACwP596+H8AAAkAAAABAAAACQAAAAAAAAAAAAAAAAAAAAAAAAAAAAAA9XjujnKGAAAAAAAAAAAAADDQcps0AAAAMN3nKXUBAAAQoVoqdQEAAODF7z0AAAAAAAAAAAAAAAAHAAAAAAAAAAAAAAAAAAAADNFymzQAAABJ0XKbNAAAANHNGnn4fwAAoAATPHUBAADo0HKbAAAAAAAAMEF1AQAAANMePHUBAAAQoVoqdQEAAKsyHnn4fwAAsNBymzQAAABJ0XKbNAAAAOC2pTx1AQAA0NFym2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wAAAAAAAAACgAAAAAAAAA0G5Eefh/AAAAAAAAAAAAAOlpcZs0AAAAAwAAAAAAAADHs697+H8AAAAAAAAAAAAAAAAAAAAAAAD13u2OcoYAAAAAAAD/fwAA4BLa7wAAAADg////AAAAABChWip1AQAAkAEAAAAAAAAAAAAAAAAAAAYAAAAAAAAAAAAAAAAAAAAMa3GbNAAAAElrcZs0AAAA0c0aefh/AAAAwJlJdQEAAFAV/e8AAAAAAFfY7/9/AAAAV9jv/38AABChWip1AQAAqzIeefh/AACwanGbNAAAAElrcZs0AAAAsNGlPHUBAADoa3GbZHYACAAAAAAlAAAADAAAAAMAAAAYAAAADAAAAAAAAAA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BAa3GbNAAAAOpyXe//fwAAAAAAADQAAADQbkR5+H8AAAAAAAAAAAAADQAAAAAAAAABAAAAdQEAAAEAAAAAAAAAAAAAAAAAAAAAAAAAAAAAAFXf7Y5yhgAAAAAAAAAAAAAAAAAAAAAAAPD///8AAAAAEKFaKnUBAACQAQAAAAAAAAAAAAAAAAAACQAAAAAAAAAAAAAAAAAAAKxscZs0AAAA6WxxmzQAAADRzRp5+H8AAAAAAAAAAAAA4GtxmwAAAAAFAAAAAAAAAAAAAAAAAAAAEKFaKnUBAACrMh55+H8AAFBscZs0AAAA6WxxmzQAAADg3aU8dQEAAIhtcZtkdgAIAAAAACUAAAAMAAAABAAAABgAAAAMAAAAAAAAABIAAAAMAAAAAQAAAB4AAAAYAAAAKQAAADMAAADYAAAASAAAACUAAAAMAAAABAAAAFQAAADEAAAAKgAAADMAAADWAAAARwAAAAEAAADRdslBqwrJ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0XbJQasKyU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0XbJQasKyU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0XbJQasKyUEKAAAAcAAAACEAAABMAAAABAAAAAkAAABwAAAAyQAAAH0AAACQAAAARgBpAHIAbQBhAGQAbwAgAHAAbwByADoAIABBAE4ASQBCAEEATAAgAEMAQQBTAEEAUwAgAEEAUgBSAEUARwBVAEkAAAAGAAAAAwAAAAQAAAAJAAAABgAAAAcAAAAHAAAAAwAAAAcAAAAHAAAABAAAAAMAAAADAAAABwAAAAgAAAADAAAABgAAAAcAAAAFAAAAAwAAAAcAAAAHAAAABgAAAAcAAAAGAAAAAwAAAAcAAAAHAAAABwAAAAYAAAAIAAAACAAAAAMAAAAWAAAADAAAAAAAAAAlAAAADAAAAAIAAAAOAAAAFAAAAAAAAAAQAAAAFA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FNHUSbTjl/eBflP4KSGV9mNpM4GslAAYydXpqAV/6wE=</DigestValue>
    </Reference>
    <Reference Type="http://www.w3.org/2000/09/xmldsig#Object" URI="#idOfficeObject">
      <DigestMethod Algorithm="http://www.w3.org/2001/04/xmlenc#sha256"/>
      <DigestValue>vjuUd6Q2B+qUYLQ55wXIKDp65aG7jm8vRU876wxvjWo=</DigestValue>
    </Reference>
    <Reference Type="http://uri.etsi.org/01903#SignedProperties" URI="#idSignedProperties">
      <Transforms>
        <Transform Algorithm="http://www.w3.org/TR/2001/REC-xml-c14n-20010315"/>
      </Transforms>
      <DigestMethod Algorithm="http://www.w3.org/2001/04/xmlenc#sha256"/>
      <DigestValue>AjUkEdikxYNgjcKJOgw/GHHIHGm9qlvL9LoFmhnrxh4=</DigestValue>
    </Reference>
    <Reference Type="http://www.w3.org/2000/09/xmldsig#Object" URI="#idValidSigLnImg">
      <DigestMethod Algorithm="http://www.w3.org/2001/04/xmlenc#sha256"/>
      <DigestValue>qPyPnPdPo5xl6elwyhv7YdWJ2SkOx7AQ+ndrrJKN5+0=</DigestValue>
    </Reference>
    <Reference Type="http://www.w3.org/2000/09/xmldsig#Object" URI="#idInvalidSigLnImg">
      <DigestMethod Algorithm="http://www.w3.org/2001/04/xmlenc#sha256"/>
      <DigestValue>BywaHXiJAmIQ8muWcLREQ9ltZmeoMoLYYJfxefBQtak=</DigestValue>
    </Reference>
  </SignedInfo>
  <SignatureValue>TbtaQ6L1zILW3TbjI0BjirzcidyDFgG1AeEazOFQJhIHBiLl9kfk7kljf+GBPRw8255KAvvHmywt
s6Vo7Ck7+DRpL+AT9D/O0zjzM9yZtF5PYFGVXdStCcX679IAVsiqsBWyxixC58Ox2vNeLpExcy6K
m/3RbclZhFmb8mJIm8mJFIzG15hO8OKwCcvKqfUfvnb+y8k/+7ij2Luv4xk6ldK8UUpEhHMFzZEs
71RZeL1J5cVJfaaW2JzgS8JvWtC1JCyUs8xmoHiEMps5WRKp50T/Y6E2X8sd14GLegLPgZbvqp7U
5Z29CDWjwWm+fH/6ZFs9yaV+L47xkTXiIvcrvQ==</SignatureValue>
  <KeyInfo>
    <X509Data>
      <X509Certificate>MIIIeDCCBmCgAwIBAgIIbhmcfBKMY94wDQYJKoZIhvcNAQELBQAwWjEaMBgGA1UEAwwRQ0EtRE9DVU1FTlRBIFMuQS4xFjAUBgNVBAUTDVJVQzgwMDUwMTcyLTExFzAVBgNVBAoMDkRPQ1VNRU5UQSBTLkEuMQswCQYDVQQGEwJQWTAeFw0yMzA1MzExOTAzMDBaFw0yNTA1MzAxOTAzMDBaMIG1MSEwHwYDVQQDDBhHRVJBUkRPIFJBTU9OIFJVSVogR09ET1kxEjAQBgNVBAUTCUNJMTIyNzUwMzEWMBQGA1UEKgwNR0VSQVJETyBSQU1PTjETMBEGA1UEBAwKUlVJWiBHT0RPWTELMAkGA1UECwwCRjIxNTAzBgNVBAoMLENFUlRJRklDQURPIENVQUxJRklDQURPIERFIEZJUk1BIEVMRUNUUk9OSUNBMQswCQYDVQQGEwJQWTCCASIwDQYJKoZIhvcNAQEBBQADggEPADCCAQoCggEBALWPWfXya+1hvsMRO5XSG5DneX08haUxkGLephYICggzAGx9lCcVdSjX7tQjW46TQeOibMGVzp01mvg5IqXNwrZLp2QzfRJY9tu/n6ygf+fRzLUYzZAcLFTRbmwPRK9th10GCxn9Jbb+tp429u/kpzY4713T4c9NlzXgGQwF1QzVAp+CJH9eIjqGtVlzdHesMvrdgbur2NQlm06Sv9ZoiRb4lCSPy/A6meQYXDkfAwK6eNcn81ooqwyZ0GHGoYh6gKzGGkXJERUFjdmGo30oKrBAYmUPipwr+BFLLJpiu5RTdjPk9FpXEKio9mAV4AO5ZS5qk9IXEUr0Td7t3FLbIXkCAwEAAaOCA+QwggPgMAwGA1UdEwEB/wQCMAAwHwYDVR0jBBgwFoAUoT2FK83YLJYfOQIMn1M7WNiVC3swgZQGCCsGAQUFBwEBBIGHMIGEMFUGCCsGAQUFBzAChklodHRwczovL3d3dy5kaWdpdG8uY29tLnB5L3VwbG9hZHMvY2VydGlmaWNhZG8tZG9jdW1lbnRhLXNhLTE1MzUxMTc3NzEuY3J0MCsGCCsGAQUFBzABhh9odHRwczovL3d3dy5kaWdpdG8uY29tLnB5L29jc3AvMEcGA1UdEQRAMD6BEGdydWl6QHBjZy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C3f1UeORO2BesgdJKpFQnkdGrATAOBgNVHQ8BAf8EBAMCBeAwDQYJKoZIhvcNAQELBQADggIBAB6RFTAH9oC9eX7mfRMRmQytAiD4Q2YZNXzd8D1Kr79je1pl//JNIMLLcT66BGtW0mTnAflAR/1D8A3ZiHCneyUGGjpX0GvokNCwi/vFgg+5c5j+NC/V97b+SUbCiI9s6nt/rGGYIz0cEMazYVcZgLGi2Rh0JIzkPvNnFmsT55M0hgiJGw1/Sv35C24Z4gSG2+SmaEOGBkY687ZEAxxSwigxyDyZjUrGkBtwL0y90Lal5Vy66DEz3m8ZMmcrN16DCZgK2xcajIWT8O8XCDorCarY2RscprE42ymR13kJZRefcHR1d6/O4i/mXM3hbhblXIWzQHPkts1ykDkspw0A4hKSzy++Z3iih5HjhkWJ6rba3pjGntXZEHSmX5zcb5He/mbChAUiolEPwQDtiyMZo4/mzhLDJNJCIbeCowUiPrr9VC33r/5zPLVLLxQ3Kxu2NwzWnrQHbuWaYE11YQ2cpmF5FsIBGZYlL61dIZvBEYi77XZ+fev2nYwPfSWr9FAf5RJeibs2AiodPSFrTKdTzN2pyW7sn1X2LxEr/7prBx7Z/Hm1w7yZGQ6RdiW38Op966P5TK0RWTmYlDcL+ZQc2I9fCzyeSvTgk0yuGMvT1Eg5ybqKaXpw0x81o5HixQgRW9elHSPoymmkD4GY9TTODh17/xSAa9t2wnzPXeVwHbMr</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kQWoIKwzKWTvAz5sa/RQOAq9+E8K2lG4zJEPE5lqHdg=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04WYIvNSXsG7g7/ViYzSbELJEswATmX/Rm7qu57Srrk=</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yljvDcZbJaKTkalOGouz4xgxPMHUwsCTTc1c5F/8BXE=</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KJLxHcorHeaiUolcxFvfIoDO7MVuQ0jr3gAwZx2d0SQ=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Yd1Sr1SIaXfZICr0wH84YuNK+U0dD+JWVh2CYwy4FAE=</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NTvHS4ipQABLP4cuhOOFHOPka9PhicKDdQ3Oziyh9R8=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0fTaYyy4GskkBMmw330GJ/tEfYk1ki16PDj/WXzlMRg=</DigestValue>
      </Reference>
      <Reference URI="/xl/drawings/vmlDrawing2.vml?ContentType=application/vnd.openxmlformats-officedocument.vmlDrawing">
        <DigestMethod Algorithm="http://www.w3.org/2001/04/xmlenc#sha256"/>
        <DigestValue>9MEtGnMjT/0qMA5xmk0CWW5wkYGen1VdEgVVhXSFg14=</DigestValue>
      </Reference>
      <Reference URI="/xl/drawings/vmlDrawing3.vml?ContentType=application/vnd.openxmlformats-officedocument.vmlDrawing">
        <DigestMethod Algorithm="http://www.w3.org/2001/04/xmlenc#sha256"/>
        <DigestValue>Oiu2NM4BJ92kHE3XM3kHgxQ0iHazAJQNdYCYEbQklkw=</DigestValue>
      </Reference>
      <Reference URI="/xl/drawings/vmlDrawing4.vml?ContentType=application/vnd.openxmlformats-officedocument.vmlDrawing">
        <DigestMethod Algorithm="http://www.w3.org/2001/04/xmlenc#sha256"/>
        <DigestValue>d5H2Drf+dA1i5OrZffA0pRwTwY880N2K26N0sMrEPlA=</DigestValue>
      </Reference>
      <Reference URI="/xl/drawings/vmlDrawing5.vml?ContentType=application/vnd.openxmlformats-officedocument.vmlDrawing">
        <DigestMethod Algorithm="http://www.w3.org/2001/04/xmlenc#sha256"/>
        <DigestValue>e4Ua36zP1XBAPR1lOcT9EK+fkgaQphdY2cRlVcOCXq4=</DigestValue>
      </Reference>
      <Reference URI="/xl/drawings/vmlDrawing6.vml?ContentType=application/vnd.openxmlformats-officedocument.vmlDrawing">
        <DigestMethod Algorithm="http://www.w3.org/2001/04/xmlenc#sha256"/>
        <DigestValue>weK0nno1HTRngKokdZDpuuP/YQ9yjeVqRCL7VAN8Pho=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H2jsgiDynawndJVdB5c3/GfklDceUdjk1hMtDNTD4+Y=</DigestValue>
      </Reference>
      <Reference URI="/xl/externalLinks/externalLink1.xml?ContentType=application/vnd.openxmlformats-officedocument.spreadsheetml.externalLink+xml">
        <DigestMethod Algorithm="http://www.w3.org/2001/04/xmlenc#sha256"/>
        <DigestValue>ZWd7In1SjXw1yQzGkU+aW3nMtpAW7BnW6l/htxJ4brE=</DigestValue>
      </Reference>
      <Reference URI="/xl/media/image1.emf?ContentType=image/x-emf">
        <DigestMethod Algorithm="http://www.w3.org/2001/04/xmlenc#sha256"/>
        <DigestValue>zYFCDzzhyDDEr8JUx7t8ZbXp03EKn6lexblXp5Gn4xs=</DigestValue>
      </Reference>
      <Reference URI="/xl/media/image10.emf?ContentType=image/x-emf">
        <DigestMethod Algorithm="http://www.w3.org/2001/04/xmlenc#sha256"/>
        <DigestValue>mBkH5qE3oM43adWNm1HDNWaFA/RFjqp8r7zHlJ9q2rU=</DigestValue>
      </Reference>
      <Reference URI="/xl/media/image11.emf?ContentType=image/x-emf">
        <DigestMethod Algorithm="http://www.w3.org/2001/04/xmlenc#sha256"/>
        <DigestValue>finZsBevH2YJjioa28c04YSVPCt0AeYRqrpKfuXo2oQ=</DigestValue>
      </Reference>
      <Reference URI="/xl/media/image12.emf?ContentType=image/x-emf">
        <DigestMethod Algorithm="http://www.w3.org/2001/04/xmlenc#sha256"/>
        <DigestValue>g6SSZ5UVC1RCwsFGCtj1VcCewypadJL+cuWn0Y2ON6I=</DigestValue>
      </Reference>
      <Reference URI="/xl/media/image13.emf?ContentType=image/x-emf">
        <DigestMethod Algorithm="http://www.w3.org/2001/04/xmlenc#sha256"/>
        <DigestValue>Jbm0dKA6odAW0LeL2ILqJJ+sKaur0F4ITPk9lWUqh7o=</DigestValue>
      </Reference>
      <Reference URI="/xl/media/image14.emf?ContentType=image/x-emf">
        <DigestMethod Algorithm="http://www.w3.org/2001/04/xmlenc#sha256"/>
        <DigestValue>z+B/vqUdHm41805P52GahidXq0f6/V7uKAhRfE+Bo9s=</DigestValue>
      </Reference>
      <Reference URI="/xl/media/image15.emf?ContentType=image/x-emf">
        <DigestMethod Algorithm="http://www.w3.org/2001/04/xmlenc#sha256"/>
        <DigestValue>QEKE+U72icoS2cxex5QzyhCDZoOcBA0CJoOQLgHvNcA=</DigestValue>
      </Reference>
      <Reference URI="/xl/media/image16.emf?ContentType=image/x-emf">
        <DigestMethod Algorithm="http://www.w3.org/2001/04/xmlenc#sha256"/>
        <DigestValue>xJokY1U7oVolaCK1gmdsKgnlsrheO8UHKDTG/BHpF88=</DigestValue>
      </Reference>
      <Reference URI="/xl/media/image2.emf?ContentType=image/x-emf">
        <DigestMethod Algorithm="http://www.w3.org/2001/04/xmlenc#sha256"/>
        <DigestValue>XLFne+i77Ya9IgW2anc6RhntYqosrdM04jmpuqTpKTY=</DigestValue>
      </Reference>
      <Reference URI="/xl/media/image3.emf?ContentType=image/x-emf">
        <DigestMethod Algorithm="http://www.w3.org/2001/04/xmlenc#sha256"/>
        <DigestValue>U6+PvD3ksLtmkxee7cx1TLqpb/GzXIyYZiYKfHQa65g=</DigestValue>
      </Reference>
      <Reference URI="/xl/media/image4.emf?ContentType=image/x-emf">
        <DigestMethod Algorithm="http://www.w3.org/2001/04/xmlenc#sha256"/>
        <DigestValue>m6Z0LMqPZ2+MAKvFOon7I6uutd2I3d+VaBVdYupeJDU=</DigestValue>
      </Reference>
      <Reference URI="/xl/media/image5.emf?ContentType=image/x-emf">
        <DigestMethod Algorithm="http://www.w3.org/2001/04/xmlenc#sha256"/>
        <DigestValue>68XwdD4FTgPL56gFHZxOZzSh/fKDbLdgixM8w5t/HJM=</DigestValue>
      </Reference>
      <Reference URI="/xl/media/image6.emf?ContentType=image/x-emf">
        <DigestMethod Algorithm="http://www.w3.org/2001/04/xmlenc#sha256"/>
        <DigestValue>CE5eHeXx5figHP4E+pnLnUM0HT31/hKDBCDnoUHl7pw=</DigestValue>
      </Reference>
      <Reference URI="/xl/media/image7.emf?ContentType=image/x-emf">
        <DigestMethod Algorithm="http://www.w3.org/2001/04/xmlenc#sha256"/>
        <DigestValue>mPJPZ6MecoOtgdWS700wDfaYLrZPuaQEi+yJGMPljIk=</DigestValue>
      </Reference>
      <Reference URI="/xl/media/image8.emf?ContentType=image/x-emf">
        <DigestMethod Algorithm="http://www.w3.org/2001/04/xmlenc#sha256"/>
        <DigestValue>DS77KxQeqITdACQwijEeQzOFByVED2+JesmUpoqTips=</DigestValue>
      </Reference>
      <Reference URI="/xl/media/image9.emf?ContentType=image/x-emf">
        <DigestMethod Algorithm="http://www.w3.org/2001/04/xmlenc#sha256"/>
        <DigestValue>KuT5cGJfZ1Me6VFQOtS/jlhv6feaiX6ZVGyMtauu1UU=</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tv0mghujyKdZOGT08dDSd6mHkYkNNz+uQFo0+3O77jA=</DigestValue>
      </Reference>
      <Reference URI="/xl/styles.xml?ContentType=application/vnd.openxmlformats-officedocument.spreadsheetml.styles+xml">
        <DigestMethod Algorithm="http://www.w3.org/2001/04/xmlenc#sha256"/>
        <DigestValue>fA8bSDSQ+U179Wz5GPdvokcl4FPwtQUs+r1hZaax3Xk=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JFJq5wIlCIkx+VqU9GMlLA45kew1CTNjf2r9Ce+OCPU=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9c1BZNxXDoQCudJiHV/J41iET19S9K8xqxn8toRfwOk=</DigestValue>
      </Reference>
      <Reference URI="/xl/worksheets/sheet2.xml?ContentType=application/vnd.openxmlformats-officedocument.spreadsheetml.worksheet+xml">
        <DigestMethod Algorithm="http://www.w3.org/2001/04/xmlenc#sha256"/>
        <DigestValue>ydG6KzlxvhJJsjfRowvH984ubIVl4mBDx2ndOzBcYHQ=</DigestValue>
      </Reference>
      <Reference URI="/xl/worksheets/sheet3.xml?ContentType=application/vnd.openxmlformats-officedocument.spreadsheetml.worksheet+xml">
        <DigestMethod Algorithm="http://www.w3.org/2001/04/xmlenc#sha256"/>
        <DigestValue>uAT9nbqJHPrYyVOBmU6Bn0flTzSEIlwnuv19tbHFimc=</DigestValue>
      </Reference>
      <Reference URI="/xl/worksheets/sheet4.xml?ContentType=application/vnd.openxmlformats-officedocument.spreadsheetml.worksheet+xml">
        <DigestMethod Algorithm="http://www.w3.org/2001/04/xmlenc#sha256"/>
        <DigestValue>W7wFAOuTOaFuZ+wdwHoXL/lnKyklFpOFX5nAG0aSqkA=</DigestValue>
      </Reference>
      <Reference URI="/xl/worksheets/sheet5.xml?ContentType=application/vnd.openxmlformats-officedocument.spreadsheetml.worksheet+xml">
        <DigestMethod Algorithm="http://www.w3.org/2001/04/xmlenc#sha256"/>
        <DigestValue>22Yr9XKza8mpOl2KUUaAS5xU+LuTvXDKkRPupA0zOHE=</DigestValue>
      </Reference>
      <Reference URI="/xl/worksheets/sheet6.xml?ContentType=application/vnd.openxmlformats-officedocument.spreadsheetml.worksheet+xml">
        <DigestMethod Algorithm="http://www.w3.org/2001/04/xmlenc#sha256"/>
        <DigestValue>K92okni847dHuAaZZvJbeI+czIdNE1sMECeq7ij/eTU=</DigestValue>
      </Reference>
    </Manifest>
    <SignatureProperties>
      <SignatureProperty Id="idSignatureTime" Target="#idPackageSignature">
        <mdssi:SignatureTime xmlns:mdssi="http://schemas.openxmlformats.org/package/2006/digital-signature">
          <mdssi:Format>YYYY-MM-DDThh:mm:ssTZD</mdssi:Format>
          <mdssi:Value>2024-04-16T15:23:54Z</mdssi:Value>
        </mdssi:SignatureTime>
      </SignatureProperty>
    </SignatureProperties>
  </Object>
  <Object Id="idOfficeObject">
    <SignatureProperties>
      <SignatureProperty Id="idOfficeV1Details" Target="#idPackageSignature">
        <SignatureInfoV1 xmlns="http://schemas.microsoft.com/office/2006/digsig">
          <SetupID>{2560DFF9-69CA-4DD1-9BB1-CFFA35A68ACB}</SetupID>
          <SignatureText>GERARDO RUIZ</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2024-04-16T15:23:54Z</xd:SigningTime>
          <xd:SigningCertificate>
            <xd:Cert>
              <xd:CertDigest>
                <DigestMethod Algorithm="http://www.w3.org/2001/04/xmlenc#sha256"/>
                <DigestValue>/lwJnu8eHgOuu4rIzwaFPFmoDO84JQS8ocLioix+VWg=</DigestValue>
              </xd:CertDigest>
              <xd:IssuerSerial>
                <X509IssuerName>C=PY, O=DOCUMENTA S.A., SERIALNUMBER=RUC80050172-1, CN=CA-DOCUMENTA S.A.</X509IssuerName>
                <X509SerialNumber>7933544275290907614</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BmFgAAOwsAACBFTUYAAAEAqBsAAKo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2AC8ANA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oAAABWAAAAMAAAADsAAACL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sAAABXAAAAJQAAAAwAAAAEAAAAVAAAAJQAAAAxAAAAOwAAALkAAABWAAAAAQAAAFVVj0EmtI9BMQAAADsAAAAMAAAATAAAAAAAAAAAAAAAAAAAAP//////////ZAAAAEcARQBSAEEAUgBEAE8AIABSAFUASQBaAA4AAAAKAAAADAAAAA0AAAAMAAAADgAAAA8AAAAFAAAADAAAAA4AAAAFAAAACw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cAAAADwAAAGEAAADNAAAAcQAAAAEAAABVVY9BJrSPQQ8AAABhAAAAGAAAAEwAAAAAAAAAAAAAAAAAAAD//////////3wAAABHAEUAUgBBAFIARABPACAAUgBBAE0ATwBOACAAUgBVAEkAWgAgAEcATwBEAE8AWQAJAAAABwAAAAgAAAAIAAAACAAAAAkAAAAKAAAABAAAAAgAAAAIAAAADAAAAAoAAAAKAAAABAAAAAgAAAAJAAAAAwAAAAcAAAAEAAAACQAAAAoAAAAJAAAACgAAAAc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UAAAAhgAAAAEAAABVVY9BJrSPQQ8AAAB2AAAACAAAAEwAAAAAAAAAAAAAAAAAAAD//////////1wAAABDAE8ATgBUAEEARABPAFIACAAAAAoAAAAKAAAABwAAAAgAAAAJAAAACgAAAAgAAABLAAAAQAAAADAAAAAFAAAAIAAAAAEAAAABAAAAEAAAAAAAAAAAAAAAQAEAAKAAAAAAAAAAAAAAAEABAACgAAAAJQAAAAwAAAACAAAAJwAAABgAAAAFAAAAAAAAAP///wAAAAAAJQAAAAwAAAAFAAAATAAAAGQAAAAOAAAAiwAAAB4BAACbAAAADgAAAIsAAAARAQAAEQAAACEA8AAAAAAAAAAAAAAAgD8AAAAAAAAAAAAAgD8AAAAAAAAAAAAAAAAAAAAAAAAAAAAAAAAAAAAAAAAAACUAAAAMAAAAAAAAgCgAAAAMAAAABQAAACUAAAAMAAAAAQAAABgAAAAMAAAAAAAAABIAAAAMAAAAAQAAABYAAAAMAAAAAAAAAFQAAAAsAQAADwAAAIsAAAAdAQAAmwAAAAEAAABVVY9BJrSPQQ8AAACLAAAAJQAAAEwAAAAEAAAADgAAAIsAAAAfAQAAnAAAAJgAAABGAGkAcgBtAGEAZABvACAAcABvAHIAOgAgAEcARQBSAEEAUgBEAE8AIABSAEEATQBPAE4AIABSAFUASQBaACAARwBPAEQATwBZAAAABgAAAAMAAAAFAAAACwAAAAcAAAAIAAAACAAAAAQAAAAIAAAACAAAAAUAAAADAAAABAAAAAkAAAAHAAAACAAAAAgAAAAIAAAACQAAAAoAAAAEAAAACAAAAAgAAAAMAAAACgAAAAoAAAAEAAAACAAAAAkAAAADAAAABwAAAAQAAAAJAAAACgAAAAkAAAAKAAAABwAAABYAAAAMAAAAAAAAACUAAAAMAAAAAgAAAA4AAAAUAAAAAAAAABAAAAAUAAAA</Object>
  <Object Id="idInvalidSigLnImg">AQAAAGwAAAAAAAAAAAAAAD8BAACfAAAAAAAAAAAAAABmFgAAOwsAACBFTUYAAAEAKCIAALE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gAAAFYAAAAwAAAAOwAAAIs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wAAAFcAAAAlAAAADAAAAAQAAABUAAAAlAAAADEAAAA7AAAAuQAAAFYAAAABAAAAVVWPQSa0j0ExAAAAOwAAAAwAAABMAAAAAAAAAAAAAAAAAAAA//////////9kAAAARwBFAFIAQQBSAEQATwAgAFIAVQBJAFoADgAAAAoAAAAMAAAADQAAAAwAAAAOAAAADwAAAAUAAAAMAAAADgAAAAUAAAAL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NwAAAAPAAAAYQAAAM0AAABxAAAAAQAAAFVVj0EmtI9BDwAAAGEAAAAYAAAATAAAAAAAAAAAAAAAAAAAAP//////////fAAAAEcARQBSAEEAUgBEAE8AIABSAEEATQBPAE4AIABSAFUASQBaACAARwBPAEQATwBZAAkAAAAHAAAACAAAAAgAAAAIAAAACQAAAAoAAAAEAAAACAAAAAgAAAAMAAAACgAAAAoAAAAEAAAACAAAAAkAAAADAAAABwAAAAQAAAAJAAAACgAAAAkAAAAKAAAABw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FQAAACGAAAAAQAAAFVVj0EmtI9BDwAAAHYAAAAIAAAATAAAAAAAAAAAAAAAAAAAAP//////////XAAAAEMATwBOAFQAQQBEAE8AUgAIAAAACgAAAAoAAAAHAAAACAAAAAkAAAAKAAAACAAAAEsAAABAAAAAMAAAAAUAAAAgAAAAAQAAAAEAAAAQAAAAAAAAAAAAAABAAQAAoAAAAAAAAAAAAAAAQAEAAKAAAAAlAAAADAAAAAIAAAAnAAAAGAAAAAUAAAAAAAAA////AAAAAAAlAAAADAAAAAUAAABMAAAAZAAAAA4AAACLAAAAHgEAAJsAAAAOAAAAiwAAABEBAAARAAAAIQDwAAAAAAAAAAAAAACAPwAAAAAAAAAAAACAPwAAAAAAAAAAAAAAAAAAAAAAAAAAAAAAAAAAAAAAAAAAJQAAAAwAAAAAAACAKAAAAAwAAAAFAAAAJQAAAAwAAAABAAAAGAAAAAwAAAAAAAAAEgAAAAwAAAABAAAAFgAAAAwAAAAAAAAAVAAAACwBAAAPAAAAiwAAAB0BAACbAAAAAQAAAFVVj0EmtI9BDwAAAIsAAAAlAAAATAAAAAQAAAAOAAAAiwAAAB8BAACcAAAAmAAAAEYAaQByAG0AYQBkAG8AIABwAG8AcgA6ACAARwBFAFIAQQBSAEQATwAgAFIAQQBNAE8ATgAgAFIAVQBJAFoAIABHAE8ARABPAFkAAAAGAAAAAwAAAAUAAAALAAAABwAAAAgAAAAIAAAABAAAAAgAAAAIAAAABQAAAAMAAAAEAAAACQAAAAcAAAAIAAAACAAAAAgAAAAJAAAACgAAAAQAAAAIAAAACAAAAAwAAAAKAAAACgAAAAQAAAAIAAAACQAAAAMAAAAHAAAABAAAAAkAAAAKAAAACQAAAAoAAAAHAAAAFgAAAAwAAAAAAAAAJQAAAAwAAAACAAAADgAAABQAAAAAAAAAEAAAABQ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m78AS1b/uiFwSYmzZQoHLbKqMK7YBp5Hneso2XB0wYA=</DigestValue>
    </Reference>
    <Reference Type="http://www.w3.org/2000/09/xmldsig#Object" URI="#idOfficeObject">
      <DigestMethod Algorithm="http://www.w3.org/2001/04/xmlenc#sha256"/>
      <DigestValue>/Kdw6TNJ2V8GmPqhHMEG/cBgiX2c9zCA4xkfcwr/GlM=</DigestValue>
    </Reference>
    <Reference Type="http://uri.etsi.org/01903#SignedProperties" URI="#idSignedProperties">
      <Transforms>
        <Transform Algorithm="http://www.w3.org/TR/2001/REC-xml-c14n-20010315"/>
      </Transforms>
      <DigestMethod Algorithm="http://www.w3.org/2001/04/xmlenc#sha256"/>
      <DigestValue>UXGaYG7nUIvpMdoBzo8JY5iZtHLb4BSIPBLmE88cmz8=</DigestValue>
    </Reference>
    <Reference Type="http://www.w3.org/2000/09/xmldsig#Object" URI="#idValidSigLnImg">
      <DigestMethod Algorithm="http://www.w3.org/2001/04/xmlenc#sha256"/>
      <DigestValue>qPyPnPdPo5xl6elwyhv7YdWJ2SkOx7AQ+ndrrJKN5+0=</DigestValue>
    </Reference>
    <Reference Type="http://www.w3.org/2000/09/xmldsig#Object" URI="#idInvalidSigLnImg">
      <DigestMethod Algorithm="http://www.w3.org/2001/04/xmlenc#sha256"/>
      <DigestValue>f3S+9TfG+VRqIHaBOIkZ6TDSCikgxgr9dA8ToaspS98=</DigestValue>
    </Reference>
  </SignedInfo>
  <SignatureValue>DZCxJUfEFcv4RApxFGaKqxWcP1hQz5Irscp6oDtJ5dzCGc26sNSWEbQqFX6GkNuY+5A0kUHKvUQc
SzMkius9qc9RCie2jmlFG/wXZRcBhSZAQukieL7sUxYcPQdk+KNTsOqOoNpsaoZWXE2GJx4GQY+L
8H/9c+ZkESXMcB3xP9P9hV2avcn3moXHyYnsHIAuKPTDB39SMPoewY6DOLGylNFwi87SL6Nr48jK
8khbTtYlBTiM2h6Nss2t/NOI1QVlxwfh41vmzlPYJ1LuWrMyxk6PxYdG6A8IB1BcmZ3yqmymv5Pu
Zgm8GfzLJXthqxofv5YGSnlNrheFQo/2t6MtZQ==</SignatureValue>
  <KeyInfo>
    <X509Data>
      <X509Certificate>MIIIeDCCBmCgAwIBAgIIbhmcfBKMY94wDQYJKoZIhvcNAQELBQAwWjEaMBgGA1UEAwwRQ0EtRE9DVU1FTlRBIFMuQS4xFjAUBgNVBAUTDVJVQzgwMDUwMTcyLTExFzAVBgNVBAoMDkRPQ1VNRU5UQSBTLkEuMQswCQYDVQQGEwJQWTAeFw0yMzA1MzExOTAzMDBaFw0yNTA1MzAxOTAzMDBaMIG1MSEwHwYDVQQDDBhHRVJBUkRPIFJBTU9OIFJVSVogR09ET1kxEjAQBgNVBAUTCUNJMTIyNzUwMzEWMBQGA1UEKgwNR0VSQVJETyBSQU1PTjETMBEGA1UEBAwKUlVJWiBHT0RPWTELMAkGA1UECwwCRjIxNTAzBgNVBAoMLENFUlRJRklDQURPIENVQUxJRklDQURPIERFIEZJUk1BIEVMRUNUUk9OSUNBMQswCQYDVQQGEwJQWTCCASIwDQYJKoZIhvcNAQEBBQADggEPADCCAQoCggEBALWPWfXya+1hvsMRO5XSG5DneX08haUxkGLephYICggzAGx9lCcVdSjX7tQjW46TQeOibMGVzp01mvg5IqXNwrZLp2QzfRJY9tu/n6ygf+fRzLUYzZAcLFTRbmwPRK9th10GCxn9Jbb+tp429u/kpzY4713T4c9NlzXgGQwF1QzVAp+CJH9eIjqGtVlzdHesMvrdgbur2NQlm06Sv9ZoiRb4lCSPy/A6meQYXDkfAwK6eNcn81ooqwyZ0GHGoYh6gKzGGkXJERUFjdmGo30oKrBAYmUPipwr+BFLLJpiu5RTdjPk9FpXEKio9mAV4AO5ZS5qk9IXEUr0Td7t3FLbIXkCAwEAAaOCA+QwggPgMAwGA1UdEwEB/wQCMAAwHwYDVR0jBBgwFoAUoT2FK83YLJYfOQIMn1M7WNiVC3swgZQGCCsGAQUFBwEBBIGHMIGEMFUGCCsGAQUFBzAChklodHRwczovL3d3dy5kaWdpdG8uY29tLnB5L3VwbG9hZHMvY2VydGlmaWNhZG8tZG9jdW1lbnRhLXNhLTE1MzUxMTc3NzEuY3J0MCsGCCsGAQUFBzABhh9odHRwczovL3d3dy5kaWdpdG8uY29tLnB5L29jc3AvMEcGA1UdEQRAMD6BEGdydWl6QHBjZy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C3f1UeORO2BesgdJKpFQnkdGrATAOBgNVHQ8BAf8EBAMCBeAwDQYJKoZIhvcNAQELBQADggIBAB6RFTAH9oC9eX7mfRMRmQytAiD4Q2YZNXzd8D1Kr79je1pl//JNIMLLcT66BGtW0mTnAflAR/1D8A3ZiHCneyUGGjpX0GvokNCwi/vFgg+5c5j+NC/V97b+SUbCiI9s6nt/rGGYIz0cEMazYVcZgLGi2Rh0JIzkPvNnFmsT55M0hgiJGw1/Sv35C24Z4gSG2+SmaEOGBkY687ZEAxxSwigxyDyZjUrGkBtwL0y90Lal5Vy66DEz3m8ZMmcrN16DCZgK2xcajIWT8O8XCDorCarY2RscprE42ymR13kJZRefcHR1d6/O4i/mXM3hbhblXIWzQHPkts1ykDkspw0A4hKSzy++Z3iih5HjhkWJ6rba3pjGntXZEHSmX5zcb5He/mbChAUiolEPwQDtiyMZo4/mzhLDJNJCIbeCowUiPrr9VC33r/5zPLVLLxQ3Kxu2NwzWnrQHbuWaYE11YQ2cpmF5FsIBGZYlL61dIZvBEYi77XZ+fev2nYwPfSWr9FAf5RJeibs2AiodPSFrTKdTzN2pyW7sn1X2LxEr/7prBx7Z/Hm1w7yZGQ6RdiW38Op966P5TK0RWTmYlDcL+ZQc2I9fCzyeSvTgk0yuGMvT1Eg5ybqKaXpw0x81o5HixQgRW9elHSPoymmkD4GY9TTODh17/xSAa9t2wnzPXeVwHbMr</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kQWoIKwzKWTvAz5sa/RQOAq9+E8K2lG4zJEPE5lqHdg=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04WYIvNSXsG7g7/ViYzSbELJEswATmX/Rm7qu57Srrk=</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yljvDcZbJaKTkalOGouz4xgxPMHUwsCTTc1c5F/8BXE=</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KJLxHcorHeaiUolcxFvfIoDO7MVuQ0jr3gAwZx2d0SQ=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Yd1Sr1SIaXfZICr0wH84YuNK+U0dD+JWVh2CYwy4FAE=</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NTvHS4ipQABLP4cuhOOFHOPka9PhicKDdQ3Oziyh9R8=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0fTaYyy4GskkBMmw330GJ/tEfYk1ki16PDj/WXzlMRg=</DigestValue>
      </Reference>
      <Reference URI="/xl/drawings/vmlDrawing2.vml?ContentType=application/vnd.openxmlformats-officedocument.vmlDrawing">
        <DigestMethod Algorithm="http://www.w3.org/2001/04/xmlenc#sha256"/>
        <DigestValue>9MEtGnMjT/0qMA5xmk0CWW5wkYGen1VdEgVVhXSFg14=</DigestValue>
      </Reference>
      <Reference URI="/xl/drawings/vmlDrawing3.vml?ContentType=application/vnd.openxmlformats-officedocument.vmlDrawing">
        <DigestMethod Algorithm="http://www.w3.org/2001/04/xmlenc#sha256"/>
        <DigestValue>Oiu2NM4BJ92kHE3XM3kHgxQ0iHazAJQNdYCYEbQklkw=</DigestValue>
      </Reference>
      <Reference URI="/xl/drawings/vmlDrawing4.vml?ContentType=application/vnd.openxmlformats-officedocument.vmlDrawing">
        <DigestMethod Algorithm="http://www.w3.org/2001/04/xmlenc#sha256"/>
        <DigestValue>d5H2Drf+dA1i5OrZffA0pRwTwY880N2K26N0sMrEPlA=</DigestValue>
      </Reference>
      <Reference URI="/xl/drawings/vmlDrawing5.vml?ContentType=application/vnd.openxmlformats-officedocument.vmlDrawing">
        <DigestMethod Algorithm="http://www.w3.org/2001/04/xmlenc#sha256"/>
        <DigestValue>e4Ua36zP1XBAPR1lOcT9EK+fkgaQphdY2cRlVcOCXq4=</DigestValue>
      </Reference>
      <Reference URI="/xl/drawings/vmlDrawing6.vml?ContentType=application/vnd.openxmlformats-officedocument.vmlDrawing">
        <DigestMethod Algorithm="http://www.w3.org/2001/04/xmlenc#sha256"/>
        <DigestValue>weK0nno1HTRngKokdZDpuuP/YQ9yjeVqRCL7VAN8Pho=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H2jsgiDynawndJVdB5c3/GfklDceUdjk1hMtDNTD4+Y=</DigestValue>
      </Reference>
      <Reference URI="/xl/externalLinks/externalLink1.xml?ContentType=application/vnd.openxmlformats-officedocument.spreadsheetml.externalLink+xml">
        <DigestMethod Algorithm="http://www.w3.org/2001/04/xmlenc#sha256"/>
        <DigestValue>ZWd7In1SjXw1yQzGkU+aW3nMtpAW7BnW6l/htxJ4brE=</DigestValue>
      </Reference>
      <Reference URI="/xl/media/image1.emf?ContentType=image/x-emf">
        <DigestMethod Algorithm="http://www.w3.org/2001/04/xmlenc#sha256"/>
        <DigestValue>zYFCDzzhyDDEr8JUx7t8ZbXp03EKn6lexblXp5Gn4xs=</DigestValue>
      </Reference>
      <Reference URI="/xl/media/image10.emf?ContentType=image/x-emf">
        <DigestMethod Algorithm="http://www.w3.org/2001/04/xmlenc#sha256"/>
        <DigestValue>mBkH5qE3oM43adWNm1HDNWaFA/RFjqp8r7zHlJ9q2rU=</DigestValue>
      </Reference>
      <Reference URI="/xl/media/image11.emf?ContentType=image/x-emf">
        <DigestMethod Algorithm="http://www.w3.org/2001/04/xmlenc#sha256"/>
        <DigestValue>finZsBevH2YJjioa28c04YSVPCt0AeYRqrpKfuXo2oQ=</DigestValue>
      </Reference>
      <Reference URI="/xl/media/image12.emf?ContentType=image/x-emf">
        <DigestMethod Algorithm="http://www.w3.org/2001/04/xmlenc#sha256"/>
        <DigestValue>g6SSZ5UVC1RCwsFGCtj1VcCewypadJL+cuWn0Y2ON6I=</DigestValue>
      </Reference>
      <Reference URI="/xl/media/image13.emf?ContentType=image/x-emf">
        <DigestMethod Algorithm="http://www.w3.org/2001/04/xmlenc#sha256"/>
        <DigestValue>Jbm0dKA6odAW0LeL2ILqJJ+sKaur0F4ITPk9lWUqh7o=</DigestValue>
      </Reference>
      <Reference URI="/xl/media/image14.emf?ContentType=image/x-emf">
        <DigestMethod Algorithm="http://www.w3.org/2001/04/xmlenc#sha256"/>
        <DigestValue>z+B/vqUdHm41805P52GahidXq0f6/V7uKAhRfE+Bo9s=</DigestValue>
      </Reference>
      <Reference URI="/xl/media/image15.emf?ContentType=image/x-emf">
        <DigestMethod Algorithm="http://www.w3.org/2001/04/xmlenc#sha256"/>
        <DigestValue>QEKE+U72icoS2cxex5QzyhCDZoOcBA0CJoOQLgHvNcA=</DigestValue>
      </Reference>
      <Reference URI="/xl/media/image16.emf?ContentType=image/x-emf">
        <DigestMethod Algorithm="http://www.w3.org/2001/04/xmlenc#sha256"/>
        <DigestValue>xJokY1U7oVolaCK1gmdsKgnlsrheO8UHKDTG/BHpF88=</DigestValue>
      </Reference>
      <Reference URI="/xl/media/image2.emf?ContentType=image/x-emf">
        <DigestMethod Algorithm="http://www.w3.org/2001/04/xmlenc#sha256"/>
        <DigestValue>XLFne+i77Ya9IgW2anc6RhntYqosrdM04jmpuqTpKTY=</DigestValue>
      </Reference>
      <Reference URI="/xl/media/image3.emf?ContentType=image/x-emf">
        <DigestMethod Algorithm="http://www.w3.org/2001/04/xmlenc#sha256"/>
        <DigestValue>U6+PvD3ksLtmkxee7cx1TLqpb/GzXIyYZiYKfHQa65g=</DigestValue>
      </Reference>
      <Reference URI="/xl/media/image4.emf?ContentType=image/x-emf">
        <DigestMethod Algorithm="http://www.w3.org/2001/04/xmlenc#sha256"/>
        <DigestValue>m6Z0LMqPZ2+MAKvFOon7I6uutd2I3d+VaBVdYupeJDU=</DigestValue>
      </Reference>
      <Reference URI="/xl/media/image5.emf?ContentType=image/x-emf">
        <DigestMethod Algorithm="http://www.w3.org/2001/04/xmlenc#sha256"/>
        <DigestValue>68XwdD4FTgPL56gFHZxOZzSh/fKDbLdgixM8w5t/HJM=</DigestValue>
      </Reference>
      <Reference URI="/xl/media/image6.emf?ContentType=image/x-emf">
        <DigestMethod Algorithm="http://www.w3.org/2001/04/xmlenc#sha256"/>
        <DigestValue>CE5eHeXx5figHP4E+pnLnUM0HT31/hKDBCDnoUHl7pw=</DigestValue>
      </Reference>
      <Reference URI="/xl/media/image7.emf?ContentType=image/x-emf">
        <DigestMethod Algorithm="http://www.w3.org/2001/04/xmlenc#sha256"/>
        <DigestValue>mPJPZ6MecoOtgdWS700wDfaYLrZPuaQEi+yJGMPljIk=</DigestValue>
      </Reference>
      <Reference URI="/xl/media/image8.emf?ContentType=image/x-emf">
        <DigestMethod Algorithm="http://www.w3.org/2001/04/xmlenc#sha256"/>
        <DigestValue>DS77KxQeqITdACQwijEeQzOFByVED2+JesmUpoqTips=</DigestValue>
      </Reference>
      <Reference URI="/xl/media/image9.emf?ContentType=image/x-emf">
        <DigestMethod Algorithm="http://www.w3.org/2001/04/xmlenc#sha256"/>
        <DigestValue>KuT5cGJfZ1Me6VFQOtS/jlhv6feaiX6ZVGyMtauu1UU=</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tv0mghujyKdZOGT08dDSd6mHkYkNNz+uQFo0+3O77jA=</DigestValue>
      </Reference>
      <Reference URI="/xl/styles.xml?ContentType=application/vnd.openxmlformats-officedocument.spreadsheetml.styles+xml">
        <DigestMethod Algorithm="http://www.w3.org/2001/04/xmlenc#sha256"/>
        <DigestValue>fA8bSDSQ+U179Wz5GPdvokcl4FPwtQUs+r1hZaax3Xk=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JFJq5wIlCIkx+VqU9GMlLA45kew1CTNjf2r9Ce+OCPU=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9c1BZNxXDoQCudJiHV/J41iET19S9K8xqxn8toRfwOk=</DigestValue>
      </Reference>
      <Reference URI="/xl/worksheets/sheet2.xml?ContentType=application/vnd.openxmlformats-officedocument.spreadsheetml.worksheet+xml">
        <DigestMethod Algorithm="http://www.w3.org/2001/04/xmlenc#sha256"/>
        <DigestValue>ydG6KzlxvhJJsjfRowvH984ubIVl4mBDx2ndOzBcYHQ=</DigestValue>
      </Reference>
      <Reference URI="/xl/worksheets/sheet3.xml?ContentType=application/vnd.openxmlformats-officedocument.spreadsheetml.worksheet+xml">
        <DigestMethod Algorithm="http://www.w3.org/2001/04/xmlenc#sha256"/>
        <DigestValue>uAT9nbqJHPrYyVOBmU6Bn0flTzSEIlwnuv19tbHFimc=</DigestValue>
      </Reference>
      <Reference URI="/xl/worksheets/sheet4.xml?ContentType=application/vnd.openxmlformats-officedocument.spreadsheetml.worksheet+xml">
        <DigestMethod Algorithm="http://www.w3.org/2001/04/xmlenc#sha256"/>
        <DigestValue>W7wFAOuTOaFuZ+wdwHoXL/lnKyklFpOFX5nAG0aSqkA=</DigestValue>
      </Reference>
      <Reference URI="/xl/worksheets/sheet5.xml?ContentType=application/vnd.openxmlformats-officedocument.spreadsheetml.worksheet+xml">
        <DigestMethod Algorithm="http://www.w3.org/2001/04/xmlenc#sha256"/>
        <DigestValue>22Yr9XKza8mpOl2KUUaAS5xU+LuTvXDKkRPupA0zOHE=</DigestValue>
      </Reference>
      <Reference URI="/xl/worksheets/sheet6.xml?ContentType=application/vnd.openxmlformats-officedocument.spreadsheetml.worksheet+xml">
        <DigestMethod Algorithm="http://www.w3.org/2001/04/xmlenc#sha256"/>
        <DigestValue>K92okni847dHuAaZZvJbeI+czIdNE1sMECeq7ij/eTU=</DigestValue>
      </Reference>
    </Manifest>
    <SignatureProperties>
      <SignatureProperty Id="idSignatureTime" Target="#idPackageSignature">
        <mdssi:SignatureTime xmlns:mdssi="http://schemas.openxmlformats.org/package/2006/digital-signature">
          <mdssi:Format>YYYY-MM-DDThh:mm:ssTZD</mdssi:Format>
          <mdssi:Value>2024-04-16T15:24:04Z</mdssi:Value>
        </mdssi:SignatureTime>
      </SignatureProperty>
    </SignatureProperties>
  </Object>
  <Object Id="idOfficeObject">
    <SignatureProperties>
      <SignatureProperty Id="idOfficeV1Details" Target="#idPackageSignature">
        <SignatureInfoV1 xmlns="http://schemas.microsoft.com/office/2006/digsig">
          <SetupID>{A778D9BC-0897-4D19-9764-A1EB8430D0F9}</SetupID>
          <SignatureText>GERARDO RUIZ</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2024-04-16T15:24:04Z</xd:SigningTime>
          <xd:SigningCertificate>
            <xd:Cert>
              <xd:CertDigest>
                <DigestMethod Algorithm="http://www.w3.org/2001/04/xmlenc#sha256"/>
                <DigestValue>/lwJnu8eHgOuu4rIzwaFPFmoDO84JQS8ocLioix+VWg=</DigestValue>
              </xd:CertDigest>
              <xd:IssuerSerial>
                <X509IssuerName>C=PY, O=DOCUMENTA S.A., SERIALNUMBER=RUC80050172-1, CN=CA-DOCUMENTA S.A.</X509IssuerName>
                <X509SerialNumber>7933544275290907614</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BmFgAAOwsAACBFTUYAAAEAqBsAAKo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2AC8ANA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oAAABWAAAAMAAAADsAAACL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sAAABXAAAAJQAAAAwAAAAEAAAAVAAAAJQAAAAxAAAAOwAAALkAAABWAAAAAQAAAFVVj0EmtI9BMQAAADsAAAAMAAAATAAAAAAAAAAAAAAAAAAAAP//////////ZAAAAEcARQBSAEEAUgBEAE8AIABSAFUASQBaAA4AAAAKAAAADAAAAA0AAAAMAAAADgAAAA8AAAAFAAAADAAAAA4AAAAFAAAACw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cAAAADwAAAGEAAADNAAAAcQAAAAEAAABVVY9BJrSPQQ8AAABhAAAAGAAAAEwAAAAAAAAAAAAAAAAAAAD//////////3wAAABHAEUAUgBBAFIARABPACAAUgBBAE0ATwBOACAAUgBVAEkAWgAgAEcATwBEAE8AWQAJAAAABwAAAAgAAAAIAAAACAAAAAkAAAAKAAAABAAAAAgAAAAIAAAADAAAAAoAAAAKAAAABAAAAAgAAAAJAAAAAwAAAAcAAAAEAAAACQAAAAoAAAAJAAAACgAAAAc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UAAAAhgAAAAEAAABVVY9BJrSPQQ8AAAB2AAAACAAAAEwAAAAAAAAAAAAAAAAAAAD//////////1wAAABDAE8ATgBUAEEARABPAFIACAAAAAoAAAAKAAAABwAAAAgAAAAJAAAACgAAAAgAAABLAAAAQAAAADAAAAAFAAAAIAAAAAEAAAABAAAAEAAAAAAAAAAAAAAAQAEAAKAAAAAAAAAAAAAAAEABAACgAAAAJQAAAAwAAAACAAAAJwAAABgAAAAFAAAAAAAAAP///wAAAAAAJQAAAAwAAAAFAAAATAAAAGQAAAAOAAAAiwAAAB4BAACbAAAADgAAAIsAAAARAQAAEQAAACEA8AAAAAAAAAAAAAAAgD8AAAAAAAAAAAAAgD8AAAAAAAAAAAAAAAAAAAAAAAAAAAAAAAAAAAAAAAAAACUAAAAMAAAAAAAAgCgAAAAMAAAABQAAACUAAAAMAAAAAQAAABgAAAAMAAAAAAAAABIAAAAMAAAAAQAAABYAAAAMAAAAAAAAAFQAAAAsAQAADwAAAIsAAAAdAQAAmwAAAAEAAABVVY9BJrSPQQ8AAACLAAAAJQAAAEwAAAAEAAAADgAAAIsAAAAfAQAAnAAAAJgAAABGAGkAcgBtAGEAZABvACAAcABvAHIAOgAgAEcARQBSAEEAUgBEAE8AIABSAEEATQBPAE4AIABSAFUASQBaACAARwBPAEQATwBZAAAABgAAAAMAAAAFAAAACwAAAAcAAAAIAAAACAAAAAQAAAAIAAAACAAAAAUAAAADAAAABAAAAAkAAAAHAAAACAAAAAgAAAAIAAAACQAAAAoAAAAEAAAACAAAAAgAAAAMAAAACgAAAAoAAAAEAAAACAAAAAkAAAADAAAABwAAAAQAAAAJAAAACgAAAAkAAAAKAAAABwAAABYAAAAMAAAAAAAAACUAAAAMAAAAAgAAAA4AAAAUAAAAAAAAABAAAAAUAAAA</Object>
  <Object Id="idInvalidSigLnImg">AQAAAGwAAAAAAAAAAAAAAD8BAACfAAAAAAAAAAAAAABmFgAAOwsAACBFTUYAAAEAKCIAALE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Tw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gAAAFYAAAAwAAAAOwAAAIs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wAAAFcAAAAlAAAADAAAAAQAAABUAAAAlAAAADEAAAA7AAAAuQAAAFYAAAABAAAAVVWPQSa0j0ExAAAAOwAAAAwAAABMAAAAAAAAAAAAAAAAAAAA//////////9kAAAARwBFAFIAQQBSAEQATwAgAFIAVQBJAFoADgAAAAoAAAAMAAAADQAAAAwAAAAOAAAADwAAAAUAAAAMAAAADgAAAAUAAAAL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NwAAAAPAAAAYQAAAM0AAABxAAAAAQAAAFVVj0EmtI9BDwAAAGEAAAAYAAAATAAAAAAAAAAAAAAAAAAAAP//////////fAAAAEcARQBSAEEAUgBEAE8AIABSAEEATQBPAE4AIABSAFUASQBaACAARwBPAEQATwBZAAkAAAAHAAAACAAAAAgAAAAIAAAACQAAAAoAAAAEAAAACAAAAAgAAAAMAAAACgAAAAoAAAAEAAAACAAAAAkAAAADAAAABwAAAAQAAAAJAAAACgAAAAkAAAAKAAAABw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FQAAACGAAAAAQAAAFVVj0EmtI9BDwAAAHYAAAAIAAAATAAAAAAAAAAAAAAAAAAAAP//////////XAAAAEMATwBOAFQAQQBEAE8AUgAIAAAACgAAAAoAAAAHAAAACAAAAAkAAAAKAAAACAAAAEsAAABAAAAAMAAAAAUAAAAgAAAAAQAAAAEAAAAQAAAAAAAAAAAAAABAAQAAoAAAAAAAAAAAAAAAQAEAAKAAAAAlAAAADAAAAAIAAAAnAAAAGAAAAAUAAAAAAAAA////AAAAAAAlAAAADAAAAAUAAABMAAAAZAAAAA4AAACLAAAAHgEAAJsAAAAOAAAAiwAAABEBAAARAAAAIQDwAAAAAAAAAAAAAACAPwAAAAAAAAAAAACAPwAAAAAAAAAAAAAAAAAAAAAAAAAAAAAAAAAAAAAAAAAAJQAAAAwAAAAAAACAKAAAAAwAAAAFAAAAJQAAAAwAAAABAAAAGAAAAAwAAAAAAAAAEgAAAAwAAAABAAAAFgAAAAwAAAAAAAAAVAAAACwBAAAPAAAAiwAAAB0BAACbAAAAAQAAAFVVj0EmtI9BDwAAAIsAAAAlAAAATAAAAAQAAAAOAAAAiwAAAB8BAACcAAAAmAAAAEYAaQByAG0AYQBkAG8AIABwAG8AcgA6ACAARwBFAFIAQQBSAEQATwAgAFIAQQBNAE8ATgAgAFIAVQBJAFoAIABHAE8ARABPAFkAAAAGAAAAAwAAAAUAAAALAAAABwAAAAgAAAAIAAAABAAAAAgAAAAIAAAABQAAAAMAAAAEAAAACQAAAAcAAAAIAAAACAAAAAgAAAAJAAAACgAAAAQAAAAIAAAACAAAAAwAAAAKAAAACgAAAAQAAAAIAAAACQAAAAMAAAAHAAAABAAAAAkAAAAKAAAACQAAAAoAAAAHAAAAFgAAAAwAAAAAAAAAJQAAAAwAAAACAAAADgAAABQAAAAAAAAAEAAAABQ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G+TQKKzhOh7gGYHmP6mhXrBOma/CQbl2eEUWa5hkKMs=</DigestValue>
    </Reference>
    <Reference Type="http://www.w3.org/2000/09/xmldsig#Object" URI="#idOfficeObject">
      <DigestMethod Algorithm="http://www.w3.org/2001/04/xmlenc#sha256"/>
      <DigestValue>tw6eAaAM0GwxSUVdoJBmGNisBgGpXbP7g/xe1vJSl5I=</DigestValue>
    </Reference>
    <Reference Type="http://uri.etsi.org/01903#SignedProperties" URI="#idSignedProperties">
      <Transforms>
        <Transform Algorithm="http://www.w3.org/TR/2001/REC-xml-c14n-20010315"/>
      </Transforms>
      <DigestMethod Algorithm="http://www.w3.org/2001/04/xmlenc#sha256"/>
      <DigestValue>TISNUU1B8gpjsXeh7MNZxMtq+CEMDtr+F6alPsoYegw=</DigestValue>
    </Reference>
    <Reference Type="http://www.w3.org/2000/09/xmldsig#Object" URI="#idValidSigLnImg">
      <DigestMethod Algorithm="http://www.w3.org/2001/04/xmlenc#sha256"/>
      <DigestValue>qPyPnPdPo5xl6elwyhv7YdWJ2SkOx7AQ+ndrrJKN5+0=</DigestValue>
    </Reference>
    <Reference Type="http://www.w3.org/2000/09/xmldsig#Object" URI="#idInvalidSigLnImg">
      <DigestMethod Algorithm="http://www.w3.org/2001/04/xmlenc#sha256"/>
      <DigestValue>f3S+9TfG+VRqIHaBOIkZ6TDSCikgxgr9dA8ToaspS98=</DigestValue>
    </Reference>
  </SignedInfo>
  <SignatureValue>ebLsmwCmM9A6G7445a6p5wwkm0RI8uR2nYYXRKG9iTp0xKuetcXmWAl7/N5PSds+7L7PXz0gJ6uc
AO5HV8Q00EfI2cyuYECHbvV8L5sWDai2N5MOrzkWQQTjQmVC+/JioP7NO6ruJiznRqDItPr0XdVT
c35lORrj2CPJ9L2MIjwN5Svymj0UsTVwbDoQPE6XCs81qWWWPQlQ4MDpnFBVjw/bIC0gbTD9c96C
sKXLYBkX3DkngaG50huBtyMMWuAyDoWNWmZqKOKZHY05I6fvPdgxufAZTv4ZjysSeLXlvCB4Z7ae
vPGKKvIuCKoonmSgTMGUbTAIRqZoHDc7GFrTmA==</SignatureValue>
  <KeyInfo>
    <X509Data>
      <X509Certificate>MIIIeDCCBmCgAwIBAgIIbhmcfBKMY94wDQYJKoZIhvcNAQELBQAwWjEaMBgGA1UEAwwRQ0EtRE9DVU1FTlRBIFMuQS4xFjAUBgNVBAUTDVJVQzgwMDUwMTcyLTExFzAVBgNVBAoMDkRPQ1VNRU5UQSBTLkEuMQswCQYDVQQGEwJQWTAeFw0yMzA1MzExOTAzMDBaFw0yNTA1MzAxOTAzMDBaMIG1MSEwHwYDVQQDDBhHRVJBUkRPIFJBTU9OIFJVSVogR09ET1kxEjAQBgNVBAUTCUNJMTIyNzUwMzEWMBQGA1UEKgwNR0VSQVJETyBSQU1PTjETMBEGA1UEBAwKUlVJWiBHT0RPWTELMAkGA1UECwwCRjIxNTAzBgNVBAoMLENFUlRJRklDQURPIENVQUxJRklDQURPIERFIEZJUk1BIEVMRUNUUk9OSUNBMQswCQYDVQQGEwJQWTCCASIwDQYJKoZIhvcNAQEBBQADggEPADCCAQoCggEBALWPWfXya+1hvsMRO5XSG5DneX08haUxkGLephYICggzAGx9lCcVdSjX7tQjW46TQeOibMGVzp01mvg5IqXNwrZLp2QzfRJY9tu/n6ygf+fRzLUYzZAcLFTRbmwPRK9th10GCxn9Jbb+tp429u/kpzY4713T4c9NlzXgGQwF1QzVAp+CJH9eIjqGtVlzdHesMvrdgbur2NQlm06Sv9ZoiRb4lCSPy/A6meQYXDkfAwK6eNcn81ooqwyZ0GHGoYh6gKzGGkXJERUFjdmGo30oKrBAYmUPipwr+BFLLJpiu5RTdjPk9FpXEKio9mAV4AO5ZS5qk9IXEUr0Td7t3FLbIXkCAwEAAaOCA+QwggPgMAwGA1UdEwEB/wQCMAAwHwYDVR0jBBgwFoAUoT2FK83YLJYfOQIMn1M7WNiVC3swgZQGCCsGAQUFBwEBBIGHMIGEMFUGCCsGAQUFBzAChklodHRwczovL3d3dy5kaWdpdG8uY29tLnB5L3VwbG9hZHMvY2VydGlmaWNhZG8tZG9jdW1lbnRhLXNhLTE1MzUxMTc3NzEuY3J0MCsGCCsGAQUFBzABhh9odHRwczovL3d3dy5kaWdpdG8uY29tLnB5L29jc3AvMEcGA1UdEQRAMD6BEGdydWl6QHBjZy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C3f1UeORO2BesgdJKpFQnkdGrATAOBgNVHQ8BAf8EBAMCBeAwDQYJKoZIhvcNAQELBQADggIBAB6RFTAH9oC9eX7mfRMRmQytAiD4Q2YZNXzd8D1Kr79je1pl//JNIMLLcT66BGtW0mTnAflAR/1D8A3ZiHCneyUGGjpX0GvokNCwi/vFgg+5c5j+NC/V97b+SUbCiI9s6nt/rGGYIz0cEMazYVcZgLGi2Rh0JIzkPvNnFmsT55M0hgiJGw1/Sv35C24Z4gSG2+SmaEOGBkY687ZEAxxSwigxyDyZjUrGkBtwL0y90Lal5Vy66DEz3m8ZMmcrN16DCZgK2xcajIWT8O8XCDorCarY2RscprE42ymR13kJZRefcHR1d6/O4i/mXM3hbhblXIWzQHPkts1ykDkspw0A4hKSzy++Z3iih5HjhkWJ6rba3pjGntXZEHSmX5zcb5He/mbChAUiolEPwQDtiyMZo4/mzhLDJNJCIbeCowUiPrr9VC33r/5zPLVLLxQ3Kxu2NwzWnrQHbuWaYE11YQ2cpmF5FsIBGZYlL61dIZvBEYi77XZ+fev2nYwPfSWr9FAf5RJeibs2AiodPSFrTKdTzN2pyW7sn1X2LxEr/7prBx7Z/Hm1w7yZGQ6RdiW38Op966P5TK0RWTmYlDcL+ZQc2I9fCzyeSvTgk0yuGMvT1Eg5ybqKaXpw0x81o5HixQgRW9elHSPoymmkD4GY9TTODh17/xSAa9t2wnzPXeVwHbMr</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kQWoIKwzKWTvAz5sa/RQOAq9+E8K2lG4zJEPE5lqHdg=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04WYIvNSXsG7g7/ViYzSbELJEswATmX/Rm7qu57Srrk=</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yljvDcZbJaKTkalOGouz4xgxPMHUwsCTTc1c5F/8BXE=</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KJLxHcorHeaiUolcxFvfIoDO7MVuQ0jr3gAwZx2d0SQ=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Yd1Sr1SIaXfZICr0wH84YuNK+U0dD+JWVh2CYwy4FAE=</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NTvHS4ipQABLP4cuhOOFHOPka9PhicKDdQ3Oziyh9R8=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0fTaYyy4GskkBMmw330GJ/tEfYk1ki16PDj/WXzlMRg=</DigestValue>
      </Reference>
      <Reference URI="/xl/drawings/vmlDrawing2.vml?ContentType=application/vnd.openxmlformats-officedocument.vmlDrawing">
        <DigestMethod Algorithm="http://www.w3.org/2001/04/xmlenc#sha256"/>
        <DigestValue>9MEtGnMjT/0qMA5xmk0CWW5wkYGen1VdEgVVhXSFg14=</DigestValue>
      </Reference>
      <Reference URI="/xl/drawings/vmlDrawing3.vml?ContentType=application/vnd.openxmlformats-officedocument.vmlDrawing">
        <DigestMethod Algorithm="http://www.w3.org/2001/04/xmlenc#sha256"/>
        <DigestValue>Oiu2NM4BJ92kHE3XM3kHgxQ0iHazAJQNdYCYEbQklkw=</DigestValue>
      </Reference>
      <Reference URI="/xl/drawings/vmlDrawing4.vml?ContentType=application/vnd.openxmlformats-officedocument.vmlDrawing">
        <DigestMethod Algorithm="http://www.w3.org/2001/04/xmlenc#sha256"/>
        <DigestValue>d5H2Drf+dA1i5OrZffA0pRwTwY880N2K26N0sMrEPlA=</DigestValue>
      </Reference>
      <Reference URI="/xl/drawings/vmlDrawing5.vml?ContentType=application/vnd.openxmlformats-officedocument.vmlDrawing">
        <DigestMethod Algorithm="http://www.w3.org/2001/04/xmlenc#sha256"/>
        <DigestValue>e4Ua36zP1XBAPR1lOcT9EK+fkgaQphdY2cRlVcOCXq4=</DigestValue>
      </Reference>
      <Reference URI="/xl/drawings/vmlDrawing6.vml?ContentType=application/vnd.openxmlformats-officedocument.vmlDrawing">
        <DigestMethod Algorithm="http://www.w3.org/2001/04/xmlenc#sha256"/>
        <DigestValue>weK0nno1HTRngKokdZDpuuP/YQ9yjeVqRCL7VAN8Pho=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H2jsgiDynawndJVdB5c3/GfklDceUdjk1hMtDNTD4+Y=</DigestValue>
      </Reference>
      <Reference URI="/xl/externalLinks/externalLink1.xml?ContentType=application/vnd.openxmlformats-officedocument.spreadsheetml.externalLink+xml">
        <DigestMethod Algorithm="http://www.w3.org/2001/04/xmlenc#sha256"/>
        <DigestValue>ZWd7In1SjXw1yQzGkU+aW3nMtpAW7BnW6l/htxJ4brE=</DigestValue>
      </Reference>
      <Reference URI="/xl/media/image1.emf?ContentType=image/x-emf">
        <DigestMethod Algorithm="http://www.w3.org/2001/04/xmlenc#sha256"/>
        <DigestValue>zYFCDzzhyDDEr8JUx7t8ZbXp03EKn6lexblXp5Gn4xs=</DigestValue>
      </Reference>
      <Reference URI="/xl/media/image10.emf?ContentType=image/x-emf">
        <DigestMethod Algorithm="http://www.w3.org/2001/04/xmlenc#sha256"/>
        <DigestValue>mBkH5qE3oM43adWNm1HDNWaFA/RFjqp8r7zHlJ9q2rU=</DigestValue>
      </Reference>
      <Reference URI="/xl/media/image11.emf?ContentType=image/x-emf">
        <DigestMethod Algorithm="http://www.w3.org/2001/04/xmlenc#sha256"/>
        <DigestValue>finZsBevH2YJjioa28c04YSVPCt0AeYRqrpKfuXo2oQ=</DigestValue>
      </Reference>
      <Reference URI="/xl/media/image12.emf?ContentType=image/x-emf">
        <DigestMethod Algorithm="http://www.w3.org/2001/04/xmlenc#sha256"/>
        <DigestValue>g6SSZ5UVC1RCwsFGCtj1VcCewypadJL+cuWn0Y2ON6I=</DigestValue>
      </Reference>
      <Reference URI="/xl/media/image13.emf?ContentType=image/x-emf">
        <DigestMethod Algorithm="http://www.w3.org/2001/04/xmlenc#sha256"/>
        <DigestValue>Jbm0dKA6odAW0LeL2ILqJJ+sKaur0F4ITPk9lWUqh7o=</DigestValue>
      </Reference>
      <Reference URI="/xl/media/image14.emf?ContentType=image/x-emf">
        <DigestMethod Algorithm="http://www.w3.org/2001/04/xmlenc#sha256"/>
        <DigestValue>z+B/vqUdHm41805P52GahidXq0f6/V7uKAhRfE+Bo9s=</DigestValue>
      </Reference>
      <Reference URI="/xl/media/image15.emf?ContentType=image/x-emf">
        <DigestMethod Algorithm="http://www.w3.org/2001/04/xmlenc#sha256"/>
        <DigestValue>QEKE+U72icoS2cxex5QzyhCDZoOcBA0CJoOQLgHvNcA=</DigestValue>
      </Reference>
      <Reference URI="/xl/media/image16.emf?ContentType=image/x-emf">
        <DigestMethod Algorithm="http://www.w3.org/2001/04/xmlenc#sha256"/>
        <DigestValue>xJokY1U7oVolaCK1gmdsKgnlsrheO8UHKDTG/BHpF88=</DigestValue>
      </Reference>
      <Reference URI="/xl/media/image2.emf?ContentType=image/x-emf">
        <DigestMethod Algorithm="http://www.w3.org/2001/04/xmlenc#sha256"/>
        <DigestValue>XLFne+i77Ya9IgW2anc6RhntYqosrdM04jmpuqTpKTY=</DigestValue>
      </Reference>
      <Reference URI="/xl/media/image3.emf?ContentType=image/x-emf">
        <DigestMethod Algorithm="http://www.w3.org/2001/04/xmlenc#sha256"/>
        <DigestValue>U6+PvD3ksLtmkxee7cx1TLqpb/GzXIyYZiYKfHQa65g=</DigestValue>
      </Reference>
      <Reference URI="/xl/media/image4.emf?ContentType=image/x-emf">
        <DigestMethod Algorithm="http://www.w3.org/2001/04/xmlenc#sha256"/>
        <DigestValue>m6Z0LMqPZ2+MAKvFOon7I6uutd2I3d+VaBVdYupeJDU=</DigestValue>
      </Reference>
      <Reference URI="/xl/media/image5.emf?ContentType=image/x-emf">
        <DigestMethod Algorithm="http://www.w3.org/2001/04/xmlenc#sha256"/>
        <DigestValue>68XwdD4FTgPL56gFHZxOZzSh/fKDbLdgixM8w5t/HJM=</DigestValue>
      </Reference>
      <Reference URI="/xl/media/image6.emf?ContentType=image/x-emf">
        <DigestMethod Algorithm="http://www.w3.org/2001/04/xmlenc#sha256"/>
        <DigestValue>CE5eHeXx5figHP4E+pnLnUM0HT31/hKDBCDnoUHl7pw=</DigestValue>
      </Reference>
      <Reference URI="/xl/media/image7.emf?ContentType=image/x-emf">
        <DigestMethod Algorithm="http://www.w3.org/2001/04/xmlenc#sha256"/>
        <DigestValue>mPJPZ6MecoOtgdWS700wDfaYLrZPuaQEi+yJGMPljIk=</DigestValue>
      </Reference>
      <Reference URI="/xl/media/image8.emf?ContentType=image/x-emf">
        <DigestMethod Algorithm="http://www.w3.org/2001/04/xmlenc#sha256"/>
        <DigestValue>DS77KxQeqITdACQwijEeQzOFByVED2+JesmUpoqTips=</DigestValue>
      </Reference>
      <Reference URI="/xl/media/image9.emf?ContentType=image/x-emf">
        <DigestMethod Algorithm="http://www.w3.org/2001/04/xmlenc#sha256"/>
        <DigestValue>KuT5cGJfZ1Me6VFQOtS/jlhv6feaiX6ZVGyMtauu1UU=</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tv0mghujyKdZOGT08dDSd6mHkYkNNz+uQFo0+3O77jA=</DigestValue>
      </Reference>
      <Reference URI="/xl/styles.xml?ContentType=application/vnd.openxmlformats-officedocument.spreadsheetml.styles+xml">
        <DigestMethod Algorithm="http://www.w3.org/2001/04/xmlenc#sha256"/>
        <DigestValue>fA8bSDSQ+U179Wz5GPdvokcl4FPwtQUs+r1hZaax3Xk=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JFJq5wIlCIkx+VqU9GMlLA45kew1CTNjf2r9Ce+OCPU=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9c1BZNxXDoQCudJiHV/J41iET19S9K8xqxn8toRfwOk=</DigestValue>
      </Reference>
      <Reference URI="/xl/worksheets/sheet2.xml?ContentType=application/vnd.openxmlformats-officedocument.spreadsheetml.worksheet+xml">
        <DigestMethod Algorithm="http://www.w3.org/2001/04/xmlenc#sha256"/>
        <DigestValue>ydG6KzlxvhJJsjfRowvH984ubIVl4mBDx2ndOzBcYHQ=</DigestValue>
      </Reference>
      <Reference URI="/xl/worksheets/sheet3.xml?ContentType=application/vnd.openxmlformats-officedocument.spreadsheetml.worksheet+xml">
        <DigestMethod Algorithm="http://www.w3.org/2001/04/xmlenc#sha256"/>
        <DigestValue>uAT9nbqJHPrYyVOBmU6Bn0flTzSEIlwnuv19tbHFimc=</DigestValue>
      </Reference>
      <Reference URI="/xl/worksheets/sheet4.xml?ContentType=application/vnd.openxmlformats-officedocument.spreadsheetml.worksheet+xml">
        <DigestMethod Algorithm="http://www.w3.org/2001/04/xmlenc#sha256"/>
        <DigestValue>W7wFAOuTOaFuZ+wdwHoXL/lnKyklFpOFX5nAG0aSqkA=</DigestValue>
      </Reference>
      <Reference URI="/xl/worksheets/sheet5.xml?ContentType=application/vnd.openxmlformats-officedocument.spreadsheetml.worksheet+xml">
        <DigestMethod Algorithm="http://www.w3.org/2001/04/xmlenc#sha256"/>
        <DigestValue>22Yr9XKza8mpOl2KUUaAS5xU+LuTvXDKkRPupA0zOHE=</DigestValue>
      </Reference>
      <Reference URI="/xl/worksheets/sheet6.xml?ContentType=application/vnd.openxmlformats-officedocument.spreadsheetml.worksheet+xml">
        <DigestMethod Algorithm="http://www.w3.org/2001/04/xmlenc#sha256"/>
        <DigestValue>K92okni847dHuAaZZvJbeI+czIdNE1sMECeq7ij/eTU=</DigestValue>
      </Reference>
    </Manifest>
    <SignatureProperties>
      <SignatureProperty Id="idSignatureTime" Target="#idPackageSignature">
        <mdssi:SignatureTime xmlns:mdssi="http://schemas.openxmlformats.org/package/2006/digital-signature">
          <mdssi:Format>YYYY-MM-DDThh:mm:ssTZD</mdssi:Format>
          <mdssi:Value>2024-04-16T15:24:24Z</mdssi:Value>
        </mdssi:SignatureTime>
      </SignatureProperty>
    </SignatureProperties>
  </Object>
  <Object Id="idOfficeObject">
    <SignatureProperties>
      <SignatureProperty Id="idOfficeV1Details" Target="#idPackageSignature">
        <SignatureInfoV1 xmlns="http://schemas.microsoft.com/office/2006/digsig">
          <SetupID>{61352BD1-F000-45EB-8A1E-72F37A2E3417}</SetupID>
          <SignatureText>GERARDO RUIZ</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2024-04-16T15:24:24Z</xd:SigningTime>
          <xd:SigningCertificate>
            <xd:Cert>
              <xd:CertDigest>
                <DigestMethod Algorithm="http://www.w3.org/2001/04/xmlenc#sha256"/>
                <DigestValue>/lwJnu8eHgOuu4rIzwaFPFmoDO84JQS8ocLioix+VWg=</DigestValue>
              </xd:CertDigest>
              <xd:IssuerSerial>
                <X509IssuerName>C=PY, O=DOCUMENTA S.A., SERIALNUMBER=RUC80050172-1, CN=CA-DOCUMENTA S.A.</X509IssuerName>
                <X509SerialNumber>7933544275290907614</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BmFgAAOwsAACBFTUYAAAEAqBsAAKo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2AC8ANA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oAAABWAAAAMAAAADsAAACL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sAAABXAAAAJQAAAAwAAAAEAAAAVAAAAJQAAAAxAAAAOwAAALkAAABWAAAAAQAAAFVVj0EmtI9BMQAAADsAAAAMAAAATAAAAAAAAAAAAAAAAAAAAP//////////ZAAAAEcARQBSAEEAUgBEAE8AIABSAFUASQBaAA4AAAAKAAAADAAAAA0AAAAMAAAADgAAAA8AAAAFAAAADAAAAA4AAAAFAAAACw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cAAAADwAAAGEAAADNAAAAcQAAAAEAAABVVY9BJrSPQQ8AAABhAAAAGAAAAEwAAAAAAAAAAAAAAAAAAAD//////////3wAAABHAEUAUgBBAFIARABPACAAUgBBAE0ATwBOACAAUgBVAEkAWgAgAEcATwBEAE8AWQAJAAAABwAAAAgAAAAIAAAACAAAAAkAAAAKAAAABAAAAAgAAAAIAAAADAAAAAoAAAAKAAAABAAAAAgAAAAJAAAAAwAAAAcAAAAEAAAACQAAAAoAAAAJAAAACgAAAAc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UAAAAhgAAAAEAAABVVY9BJrSPQQ8AAAB2AAAACAAAAEwAAAAAAAAAAAAAAAAAAAD//////////1wAAABDAE8ATgBUAEEARABPAFIACAAAAAoAAAAKAAAABwAAAAgAAAAJAAAACgAAAAgAAABLAAAAQAAAADAAAAAFAAAAIAAAAAEAAAABAAAAEAAAAAAAAAAAAAAAQAEAAKAAAAAAAAAAAAAAAEABAACgAAAAJQAAAAwAAAACAAAAJwAAABgAAAAFAAAAAAAAAP///wAAAAAAJQAAAAwAAAAFAAAATAAAAGQAAAAOAAAAiwAAAB4BAACbAAAADgAAAIsAAAARAQAAEQAAACEA8AAAAAAAAAAAAAAAgD8AAAAAAAAAAAAAgD8AAAAAAAAAAAAAAAAAAAAAAAAAAAAAAAAAAAAAAAAAACUAAAAMAAAAAAAAgCgAAAAMAAAABQAAACUAAAAMAAAAAQAAABgAAAAMAAAAAAAAABIAAAAMAAAAAQAAABYAAAAMAAAAAAAAAFQAAAAsAQAADwAAAIsAAAAdAQAAmwAAAAEAAABVVY9BJrSPQQ8AAACLAAAAJQAAAEwAAAAEAAAADgAAAIsAAAAfAQAAnAAAAJgAAABGAGkAcgBtAGEAZABvACAAcABvAHIAOgAgAEcARQBSAEEAUgBEAE8AIABSAEEATQBPAE4AIABSAFUASQBaACAARwBPAEQATwBZAAAABgAAAAMAAAAFAAAACwAAAAcAAAAIAAAACAAAAAQAAAAIAAAACAAAAAUAAAADAAAABAAAAAkAAAAHAAAACAAAAAgAAAAIAAAACQAAAAoAAAAEAAAACAAAAAgAAAAMAAAACgAAAAoAAAAEAAAACAAAAAkAAAADAAAABwAAAAQAAAAJAAAACgAAAAkAAAAKAAAABwAAABYAAAAMAAAAAAAAACUAAAAMAAAAAgAAAA4AAAAUAAAAAAAAABAAAAAUAAAA</Object>
  <Object Id="idInvalidSigLnImg">AQAAAGwAAAAAAAAAAAAAAD8BAACfAAAAAAAAAAAAAABmFgAAOwsAACBFTUYAAAEAKCIAALE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Tw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gAAAFYAAAAwAAAAOwAAAIs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wAAAFcAAAAlAAAADAAAAAQAAABUAAAAlAAAADEAAAA7AAAAuQAAAFYAAAABAAAAVVWPQSa0j0ExAAAAOwAAAAwAAABMAAAAAAAAAAAAAAAAAAAA//////////9kAAAARwBFAFIAQQBSAEQATwAgAFIAVQBJAFoADgAAAAoAAAAMAAAADQAAAAwAAAAOAAAADwAAAAUAAAAMAAAADgAAAAUAAAAL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NwAAAAPAAAAYQAAAM0AAABxAAAAAQAAAFVVj0EmtI9BDwAAAGEAAAAYAAAATAAAAAAAAAAAAAAAAAAAAP//////////fAAAAEcARQBSAEEAUgBEAE8AIABSAEEATQBPAE4AIABSAFUASQBaACAARwBPAEQATwBZAAkAAAAHAAAACAAAAAgAAAAIAAAACQAAAAoAAAAEAAAACAAAAAgAAAAMAAAACgAAAAoAAAAEAAAACAAAAAkAAAADAAAABwAAAAQAAAAJAAAACgAAAAkAAAAKAAAABw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FQAAACGAAAAAQAAAFVVj0EmtI9BDwAAAHYAAAAIAAAATAAAAAAAAAAAAAAAAAAAAP//////////XAAAAEMATwBOAFQAQQBEAE8AUgAIAAAACgAAAAoAAAAHAAAACAAAAAkAAAAKAAAACAAAAEsAAABAAAAAMAAAAAUAAAAgAAAAAQAAAAEAAAAQAAAAAAAAAAAAAABAAQAAoAAAAAAAAAAAAAAAQAEAAKAAAAAlAAAADAAAAAIAAAAnAAAAGAAAAAUAAAAAAAAA////AAAAAAAlAAAADAAAAAUAAABMAAAAZAAAAA4AAACLAAAAHgEAAJsAAAAOAAAAiwAAABEBAAARAAAAIQDwAAAAAAAAAAAAAACAPwAAAAAAAAAAAACAPwAAAAAAAAAAAAAAAAAAAAAAAAAAAAAAAAAAAAAAAAAAJQAAAAwAAAAAAACAKAAAAAwAAAAFAAAAJQAAAAwAAAABAAAAGAAAAAwAAAAAAAAAEgAAAAwAAAABAAAAFgAAAAwAAAAAAAAAVAAAACwBAAAPAAAAiwAAAB0BAACbAAAAAQAAAFVVj0EmtI9BDwAAAIsAAAAlAAAATAAAAAQAAAAOAAAAiwAAAB8BAACcAAAAmAAAAEYAaQByAG0AYQBkAG8AIABwAG8AcgA6ACAARwBFAFIAQQBSAEQATwAgAFIAQQBNAE8ATgAgAFIAVQBJAFoAIABHAE8ARABPAFkAAAAGAAAAAwAAAAUAAAALAAAABwAAAAgAAAAIAAAABAAAAAgAAAAIAAAABQAAAAMAAAAEAAAACQAAAAcAAAAIAAAACAAAAAgAAAAJAAAACgAAAAQAAAAIAAAACAAAAAwAAAAKAAAACgAAAAQAAAAIAAAACQAAAAMAAAAHAAAABAAAAAkAAAAKAAAACQAAAAoAAAAHAAAAFgAAAAwAAAAAAAAAJQAAAAwAAAACAAAADgAAABQAAAAAAAAAEAAAABQAAAA=</Object>
</Signature>
</file>

<file path=_xmlsignatures/sig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m/1AcncZPEamY+Olu0FjE2SVpoo0RYa0+NTvFD5p6HE=</DigestValue>
    </Reference>
    <Reference Type="http://www.w3.org/2000/09/xmldsig#Object" URI="#idOfficeObject">
      <DigestMethod Algorithm="http://www.w3.org/2001/04/xmlenc#sha256"/>
      <DigestValue>0gBQIZ+j/22iucs5VkbEqtvM0GLnP4YH0IVCDjJW3jI=</DigestValue>
    </Reference>
    <Reference Type="http://uri.etsi.org/01903#SignedProperties" URI="#idSignedProperties">
      <Transforms>
        <Transform Algorithm="http://www.w3.org/TR/2001/REC-xml-c14n-20010315"/>
      </Transforms>
      <DigestMethod Algorithm="http://www.w3.org/2001/04/xmlenc#sha256"/>
      <DigestValue>exxKrBxhAmFgIUKLBsZrzeNDEG04v7aV6piPw3Q4rqI=</DigestValue>
    </Reference>
    <Reference Type="http://www.w3.org/2000/09/xmldsig#Object" URI="#idValidSigLnImg">
      <DigestMethod Algorithm="http://www.w3.org/2001/04/xmlenc#sha256"/>
      <DigestValue>qPyPnPdPo5xl6elwyhv7YdWJ2SkOx7AQ+ndrrJKN5+0=</DigestValue>
    </Reference>
    <Reference Type="http://www.w3.org/2000/09/xmldsig#Object" URI="#idInvalidSigLnImg">
      <DigestMethod Algorithm="http://www.w3.org/2001/04/xmlenc#sha256"/>
      <DigestValue>f3S+9TfG+VRqIHaBOIkZ6TDSCikgxgr9dA8ToaspS98=</DigestValue>
    </Reference>
  </SignedInfo>
  <SignatureValue>MpkjlVhbWOUZm6YvsGXl3tZtMKi1I4beZa/0MHuZ4C4sYHCwQqcxlU7uOFeRUgo8oDoc7VpTxrD7
Z82jqD8xFQl4mlw9Uk7lVE9XKEwCJYZWEnDi8Ljtsy2FHrhNBylk2jzlh/UOByp6H306yGL0vztR
kcjV2esMHAEPGffjwDNi/0Damxf83+R78Z8pfarRnjkteeAyPsNgjCphNQA9341pMTiGalmfyUjT
anYidueILrkcyJo1V0WVZnsXi3IbzuNItnx9RwAxH2xHB8uVqZlmIJE9PFD6rAKf690pMOXbdWEs
9qx4/2X3Ibc+ICxcfA4gI+l8pnY8g0fVaUcuZQ==</SignatureValue>
  <KeyInfo>
    <X509Data>
      <X509Certificate>MIIIeDCCBmCgAwIBAgIIbhmcfBKMY94wDQYJKoZIhvcNAQELBQAwWjEaMBgGA1UEAwwRQ0EtRE9DVU1FTlRBIFMuQS4xFjAUBgNVBAUTDVJVQzgwMDUwMTcyLTExFzAVBgNVBAoMDkRPQ1VNRU5UQSBTLkEuMQswCQYDVQQGEwJQWTAeFw0yMzA1MzExOTAzMDBaFw0yNTA1MzAxOTAzMDBaMIG1MSEwHwYDVQQDDBhHRVJBUkRPIFJBTU9OIFJVSVogR09ET1kxEjAQBgNVBAUTCUNJMTIyNzUwMzEWMBQGA1UEKgwNR0VSQVJETyBSQU1PTjETMBEGA1UEBAwKUlVJWiBHT0RPWTELMAkGA1UECwwCRjIxNTAzBgNVBAoMLENFUlRJRklDQURPIENVQUxJRklDQURPIERFIEZJUk1BIEVMRUNUUk9OSUNBMQswCQYDVQQGEwJQWTCCASIwDQYJKoZIhvcNAQEBBQADggEPADCCAQoCggEBALWPWfXya+1hvsMRO5XSG5DneX08haUxkGLephYICggzAGx9lCcVdSjX7tQjW46TQeOibMGVzp01mvg5IqXNwrZLp2QzfRJY9tu/n6ygf+fRzLUYzZAcLFTRbmwPRK9th10GCxn9Jbb+tp429u/kpzY4713T4c9NlzXgGQwF1QzVAp+CJH9eIjqGtVlzdHesMvrdgbur2NQlm06Sv9ZoiRb4lCSPy/A6meQYXDkfAwK6eNcn81ooqwyZ0GHGoYh6gKzGGkXJERUFjdmGo30oKrBAYmUPipwr+BFLLJpiu5RTdjPk9FpXEKio9mAV4AO5ZS5qk9IXEUr0Td7t3FLbIXkCAwEAAaOCA+QwggPgMAwGA1UdEwEB/wQCMAAwHwYDVR0jBBgwFoAUoT2FK83YLJYfOQIMn1M7WNiVC3swgZQGCCsGAQUFBwEBBIGHMIGEMFUGCCsGAQUFBzAChklodHRwczovL3d3dy5kaWdpdG8uY29tLnB5L3VwbG9hZHMvY2VydGlmaWNhZG8tZG9jdW1lbnRhLXNhLTE1MzUxMTc3NzEuY3J0MCsGCCsGAQUFBzABhh9odHRwczovL3d3dy5kaWdpdG8uY29tLnB5L29jc3AvMEcGA1UdEQRAMD6BEGdydWl6QHBjZy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C3f1UeORO2BesgdJKpFQnkdGrATAOBgNVHQ8BAf8EBAMCBeAwDQYJKoZIhvcNAQELBQADggIBAB6RFTAH9oC9eX7mfRMRmQytAiD4Q2YZNXzd8D1Kr79je1pl//JNIMLLcT66BGtW0mTnAflAR/1D8A3ZiHCneyUGGjpX0GvokNCwi/vFgg+5c5j+NC/V97b+SUbCiI9s6nt/rGGYIz0cEMazYVcZgLGi2Rh0JIzkPvNnFmsT55M0hgiJGw1/Sv35C24Z4gSG2+SmaEOGBkY687ZEAxxSwigxyDyZjUrGkBtwL0y90Lal5Vy66DEz3m8ZMmcrN16DCZgK2xcajIWT8O8XCDorCarY2RscprE42ymR13kJZRefcHR1d6/O4i/mXM3hbhblXIWzQHPkts1ykDkspw0A4hKSzy++Z3iih5HjhkWJ6rba3pjGntXZEHSmX5zcb5He/mbChAUiolEPwQDtiyMZo4/mzhLDJNJCIbeCowUiPrr9VC33r/5zPLVLLxQ3Kxu2NwzWnrQHbuWaYE11YQ2cpmF5FsIBGZYlL61dIZvBEYi77XZ+fev2nYwPfSWr9FAf5RJeibs2AiodPSFrTKdTzN2pyW7sn1X2LxEr/7prBx7Z/Hm1w7yZGQ6RdiW38Op966P5TK0RWTmYlDcL+ZQc2I9fCzyeSvTgk0yuGMvT1Eg5ybqKaXpw0x81o5HixQgRW9elHSPoymmkD4GY9TTODh17/xSAa9t2wnzPXeVwHbMr</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kQWoIKwzKWTvAz5sa/RQOAq9+E8K2lG4zJEPE5lqHdg=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04WYIvNSXsG7g7/ViYzSbELJEswATmX/Rm7qu57Srrk=</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yljvDcZbJaKTkalOGouz4xgxPMHUwsCTTc1c5F/8BXE=</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KJLxHcorHeaiUolcxFvfIoDO7MVuQ0jr3gAwZx2d0SQ=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Yd1Sr1SIaXfZICr0wH84YuNK+U0dD+JWVh2CYwy4FAE=</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NTvHS4ipQABLP4cuhOOFHOPka9PhicKDdQ3Oziyh9R8=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0fTaYyy4GskkBMmw330GJ/tEfYk1ki16PDj/WXzlMRg=</DigestValue>
      </Reference>
      <Reference URI="/xl/drawings/vmlDrawing2.vml?ContentType=application/vnd.openxmlformats-officedocument.vmlDrawing">
        <DigestMethod Algorithm="http://www.w3.org/2001/04/xmlenc#sha256"/>
        <DigestValue>9MEtGnMjT/0qMA5xmk0CWW5wkYGen1VdEgVVhXSFg14=</DigestValue>
      </Reference>
      <Reference URI="/xl/drawings/vmlDrawing3.vml?ContentType=application/vnd.openxmlformats-officedocument.vmlDrawing">
        <DigestMethod Algorithm="http://www.w3.org/2001/04/xmlenc#sha256"/>
        <DigestValue>Oiu2NM4BJ92kHE3XM3kHgxQ0iHazAJQNdYCYEbQklkw=</DigestValue>
      </Reference>
      <Reference URI="/xl/drawings/vmlDrawing4.vml?ContentType=application/vnd.openxmlformats-officedocument.vmlDrawing">
        <DigestMethod Algorithm="http://www.w3.org/2001/04/xmlenc#sha256"/>
        <DigestValue>d5H2Drf+dA1i5OrZffA0pRwTwY880N2K26N0sMrEPlA=</DigestValue>
      </Reference>
      <Reference URI="/xl/drawings/vmlDrawing5.vml?ContentType=application/vnd.openxmlformats-officedocument.vmlDrawing">
        <DigestMethod Algorithm="http://www.w3.org/2001/04/xmlenc#sha256"/>
        <DigestValue>e4Ua36zP1XBAPR1lOcT9EK+fkgaQphdY2cRlVcOCXq4=</DigestValue>
      </Reference>
      <Reference URI="/xl/drawings/vmlDrawing6.vml?ContentType=application/vnd.openxmlformats-officedocument.vmlDrawing">
        <DigestMethod Algorithm="http://www.w3.org/2001/04/xmlenc#sha256"/>
        <DigestValue>weK0nno1HTRngKokdZDpuuP/YQ9yjeVqRCL7VAN8Pho=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H2jsgiDynawndJVdB5c3/GfklDceUdjk1hMtDNTD4+Y=</DigestValue>
      </Reference>
      <Reference URI="/xl/externalLinks/externalLink1.xml?ContentType=application/vnd.openxmlformats-officedocument.spreadsheetml.externalLink+xml">
        <DigestMethod Algorithm="http://www.w3.org/2001/04/xmlenc#sha256"/>
        <DigestValue>ZWd7In1SjXw1yQzGkU+aW3nMtpAW7BnW6l/htxJ4brE=</DigestValue>
      </Reference>
      <Reference URI="/xl/media/image1.emf?ContentType=image/x-emf">
        <DigestMethod Algorithm="http://www.w3.org/2001/04/xmlenc#sha256"/>
        <DigestValue>zYFCDzzhyDDEr8JUx7t8ZbXp03EKn6lexblXp5Gn4xs=</DigestValue>
      </Reference>
      <Reference URI="/xl/media/image10.emf?ContentType=image/x-emf">
        <DigestMethod Algorithm="http://www.w3.org/2001/04/xmlenc#sha256"/>
        <DigestValue>mBkH5qE3oM43adWNm1HDNWaFA/RFjqp8r7zHlJ9q2rU=</DigestValue>
      </Reference>
      <Reference URI="/xl/media/image11.emf?ContentType=image/x-emf">
        <DigestMethod Algorithm="http://www.w3.org/2001/04/xmlenc#sha256"/>
        <DigestValue>finZsBevH2YJjioa28c04YSVPCt0AeYRqrpKfuXo2oQ=</DigestValue>
      </Reference>
      <Reference URI="/xl/media/image12.emf?ContentType=image/x-emf">
        <DigestMethod Algorithm="http://www.w3.org/2001/04/xmlenc#sha256"/>
        <DigestValue>g6SSZ5UVC1RCwsFGCtj1VcCewypadJL+cuWn0Y2ON6I=</DigestValue>
      </Reference>
      <Reference URI="/xl/media/image13.emf?ContentType=image/x-emf">
        <DigestMethod Algorithm="http://www.w3.org/2001/04/xmlenc#sha256"/>
        <DigestValue>Jbm0dKA6odAW0LeL2ILqJJ+sKaur0F4ITPk9lWUqh7o=</DigestValue>
      </Reference>
      <Reference URI="/xl/media/image14.emf?ContentType=image/x-emf">
        <DigestMethod Algorithm="http://www.w3.org/2001/04/xmlenc#sha256"/>
        <DigestValue>z+B/vqUdHm41805P52GahidXq0f6/V7uKAhRfE+Bo9s=</DigestValue>
      </Reference>
      <Reference URI="/xl/media/image15.emf?ContentType=image/x-emf">
        <DigestMethod Algorithm="http://www.w3.org/2001/04/xmlenc#sha256"/>
        <DigestValue>QEKE+U72icoS2cxex5QzyhCDZoOcBA0CJoOQLgHvNcA=</DigestValue>
      </Reference>
      <Reference URI="/xl/media/image16.emf?ContentType=image/x-emf">
        <DigestMethod Algorithm="http://www.w3.org/2001/04/xmlenc#sha256"/>
        <DigestValue>xJokY1U7oVolaCK1gmdsKgnlsrheO8UHKDTG/BHpF88=</DigestValue>
      </Reference>
      <Reference URI="/xl/media/image2.emf?ContentType=image/x-emf">
        <DigestMethod Algorithm="http://www.w3.org/2001/04/xmlenc#sha256"/>
        <DigestValue>XLFne+i77Ya9IgW2anc6RhntYqosrdM04jmpuqTpKTY=</DigestValue>
      </Reference>
      <Reference URI="/xl/media/image3.emf?ContentType=image/x-emf">
        <DigestMethod Algorithm="http://www.w3.org/2001/04/xmlenc#sha256"/>
        <DigestValue>U6+PvD3ksLtmkxee7cx1TLqpb/GzXIyYZiYKfHQa65g=</DigestValue>
      </Reference>
      <Reference URI="/xl/media/image4.emf?ContentType=image/x-emf">
        <DigestMethod Algorithm="http://www.w3.org/2001/04/xmlenc#sha256"/>
        <DigestValue>m6Z0LMqPZ2+MAKvFOon7I6uutd2I3d+VaBVdYupeJDU=</DigestValue>
      </Reference>
      <Reference URI="/xl/media/image5.emf?ContentType=image/x-emf">
        <DigestMethod Algorithm="http://www.w3.org/2001/04/xmlenc#sha256"/>
        <DigestValue>68XwdD4FTgPL56gFHZxOZzSh/fKDbLdgixM8w5t/HJM=</DigestValue>
      </Reference>
      <Reference URI="/xl/media/image6.emf?ContentType=image/x-emf">
        <DigestMethod Algorithm="http://www.w3.org/2001/04/xmlenc#sha256"/>
        <DigestValue>CE5eHeXx5figHP4E+pnLnUM0HT31/hKDBCDnoUHl7pw=</DigestValue>
      </Reference>
      <Reference URI="/xl/media/image7.emf?ContentType=image/x-emf">
        <DigestMethod Algorithm="http://www.w3.org/2001/04/xmlenc#sha256"/>
        <DigestValue>mPJPZ6MecoOtgdWS700wDfaYLrZPuaQEi+yJGMPljIk=</DigestValue>
      </Reference>
      <Reference URI="/xl/media/image8.emf?ContentType=image/x-emf">
        <DigestMethod Algorithm="http://www.w3.org/2001/04/xmlenc#sha256"/>
        <DigestValue>DS77KxQeqITdACQwijEeQzOFByVED2+JesmUpoqTips=</DigestValue>
      </Reference>
      <Reference URI="/xl/media/image9.emf?ContentType=image/x-emf">
        <DigestMethod Algorithm="http://www.w3.org/2001/04/xmlenc#sha256"/>
        <DigestValue>KuT5cGJfZ1Me6VFQOtS/jlhv6feaiX6ZVGyMtauu1UU=</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tv0mghujyKdZOGT08dDSd6mHkYkNNz+uQFo0+3O77jA=</DigestValue>
      </Reference>
      <Reference URI="/xl/styles.xml?ContentType=application/vnd.openxmlformats-officedocument.spreadsheetml.styles+xml">
        <DigestMethod Algorithm="http://www.w3.org/2001/04/xmlenc#sha256"/>
        <DigestValue>fA8bSDSQ+U179Wz5GPdvokcl4FPwtQUs+r1hZaax3Xk=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JFJq5wIlCIkx+VqU9GMlLA45kew1CTNjf2r9Ce+OCPU=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9c1BZNxXDoQCudJiHV/J41iET19S9K8xqxn8toRfwOk=</DigestValue>
      </Reference>
      <Reference URI="/xl/worksheets/sheet2.xml?ContentType=application/vnd.openxmlformats-officedocument.spreadsheetml.worksheet+xml">
        <DigestMethod Algorithm="http://www.w3.org/2001/04/xmlenc#sha256"/>
        <DigestValue>ydG6KzlxvhJJsjfRowvH984ubIVl4mBDx2ndOzBcYHQ=</DigestValue>
      </Reference>
      <Reference URI="/xl/worksheets/sheet3.xml?ContentType=application/vnd.openxmlformats-officedocument.spreadsheetml.worksheet+xml">
        <DigestMethod Algorithm="http://www.w3.org/2001/04/xmlenc#sha256"/>
        <DigestValue>uAT9nbqJHPrYyVOBmU6Bn0flTzSEIlwnuv19tbHFimc=</DigestValue>
      </Reference>
      <Reference URI="/xl/worksheets/sheet4.xml?ContentType=application/vnd.openxmlformats-officedocument.spreadsheetml.worksheet+xml">
        <DigestMethod Algorithm="http://www.w3.org/2001/04/xmlenc#sha256"/>
        <DigestValue>W7wFAOuTOaFuZ+wdwHoXL/lnKyklFpOFX5nAG0aSqkA=</DigestValue>
      </Reference>
      <Reference URI="/xl/worksheets/sheet5.xml?ContentType=application/vnd.openxmlformats-officedocument.spreadsheetml.worksheet+xml">
        <DigestMethod Algorithm="http://www.w3.org/2001/04/xmlenc#sha256"/>
        <DigestValue>22Yr9XKza8mpOl2KUUaAS5xU+LuTvXDKkRPupA0zOHE=</DigestValue>
      </Reference>
      <Reference URI="/xl/worksheets/sheet6.xml?ContentType=application/vnd.openxmlformats-officedocument.spreadsheetml.worksheet+xml">
        <DigestMethod Algorithm="http://www.w3.org/2001/04/xmlenc#sha256"/>
        <DigestValue>K92okni847dHuAaZZvJbeI+czIdNE1sMECeq7ij/eTU=</DigestValue>
      </Reference>
    </Manifest>
    <SignatureProperties>
      <SignatureProperty Id="idSignatureTime" Target="#idPackageSignature">
        <mdssi:SignatureTime xmlns:mdssi="http://schemas.openxmlformats.org/package/2006/digital-signature">
          <mdssi:Format>YYYY-MM-DDThh:mm:ssTZD</mdssi:Format>
          <mdssi:Value>2024-04-16T15:24:39Z</mdssi:Value>
        </mdssi:SignatureTime>
      </SignatureProperty>
    </SignatureProperties>
  </Object>
  <Object Id="idOfficeObject">
    <SignatureProperties>
      <SignatureProperty Id="idOfficeV1Details" Target="#idPackageSignature">
        <SignatureInfoV1 xmlns="http://schemas.microsoft.com/office/2006/digsig">
          <SetupID>{2311504F-DEB2-4499-9500-1419E3751D5E}</SetupID>
          <SignatureText>GERARDO RUIZ</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2024-04-16T15:24:39Z</xd:SigningTime>
          <xd:SigningCertificate>
            <xd:Cert>
              <xd:CertDigest>
                <DigestMethod Algorithm="http://www.w3.org/2001/04/xmlenc#sha256"/>
                <DigestValue>/lwJnu8eHgOuu4rIzwaFPFmoDO84JQS8ocLioix+VWg=</DigestValue>
              </xd:CertDigest>
              <xd:IssuerSerial>
                <X509IssuerName>C=PY, O=DOCUMENTA S.A., SERIALNUMBER=RUC80050172-1, CN=CA-DOCUMENTA S.A.</X509IssuerName>
                <X509SerialNumber>7933544275290907614</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BmFgAAOwsAACBFTUYAAAEAqBsAAKo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2AC8ANA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oAAABWAAAAMAAAADsAAACL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sAAABXAAAAJQAAAAwAAAAEAAAAVAAAAJQAAAAxAAAAOwAAALkAAABWAAAAAQAAAFVVj0EmtI9BMQAAADsAAAAMAAAATAAAAAAAAAAAAAAAAAAAAP//////////ZAAAAEcARQBSAEEAUgBEAE8AIABSAFUASQBaAA4AAAAKAAAADAAAAA0AAAAMAAAADgAAAA8AAAAFAAAADAAAAA4AAAAFAAAACw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cAAAADwAAAGEAAADNAAAAcQAAAAEAAABVVY9BJrSPQQ8AAABhAAAAGAAAAEwAAAAAAAAAAAAAAAAAAAD//////////3wAAABHAEUAUgBBAFIARABPACAAUgBBAE0ATwBOACAAUgBVAEkAWgAgAEcATwBEAE8AWQAJAAAABwAAAAgAAAAIAAAACAAAAAkAAAAKAAAABAAAAAgAAAAIAAAADAAAAAoAAAAKAAAABAAAAAgAAAAJAAAAAwAAAAcAAAAEAAAACQAAAAoAAAAJAAAACgAAAAc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UAAAAhgAAAAEAAABVVY9BJrSPQQ8AAAB2AAAACAAAAEwAAAAAAAAAAAAAAAAAAAD//////////1wAAABDAE8ATgBUAEEARABPAFIACAAAAAoAAAAKAAAABwAAAAgAAAAJAAAACgAAAAgAAABLAAAAQAAAADAAAAAFAAAAIAAAAAEAAAABAAAAEAAAAAAAAAAAAAAAQAEAAKAAAAAAAAAAAAAAAEABAACgAAAAJQAAAAwAAAACAAAAJwAAABgAAAAFAAAAAAAAAP///wAAAAAAJQAAAAwAAAAFAAAATAAAAGQAAAAOAAAAiwAAAB4BAACbAAAADgAAAIsAAAARAQAAEQAAACEA8AAAAAAAAAAAAAAAgD8AAAAAAAAAAAAAgD8AAAAAAAAAAAAAAAAAAAAAAAAAAAAAAAAAAAAAAAAAACUAAAAMAAAAAAAAgCgAAAAMAAAABQAAACUAAAAMAAAAAQAAABgAAAAMAAAAAAAAABIAAAAMAAAAAQAAABYAAAAMAAAAAAAAAFQAAAAsAQAADwAAAIsAAAAdAQAAmwAAAAEAAABVVY9BJrSPQQ8AAACLAAAAJQAAAEwAAAAEAAAADgAAAIsAAAAfAQAAnAAAAJgAAABGAGkAcgBtAGEAZABvACAAcABvAHIAOgAgAEcARQBSAEEAUgBEAE8AIABSAEEATQBPAE4AIABSAFUASQBaACAARwBPAEQATwBZAAAABgAAAAMAAAAFAAAACwAAAAcAAAAIAAAACAAAAAQAAAAIAAAACAAAAAUAAAADAAAABAAAAAkAAAAHAAAACAAAAAgAAAAIAAAACQAAAAoAAAAEAAAACAAAAAgAAAAMAAAACgAAAAoAAAAEAAAACAAAAAkAAAADAAAABwAAAAQAAAAJAAAACgAAAAkAAAAKAAAABwAAABYAAAAMAAAAAAAAACUAAAAMAAAAAgAAAA4AAAAUAAAAAAAAABAAAAAUAAAA</Object>
  <Object Id="idInvalidSigLnImg">AQAAAGwAAAAAAAAAAAAAAD8BAACfAAAAAAAAAAAAAABmFgAAOwsAACBFTUYAAAEAKCIAALE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Tw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gAAAFYAAAAwAAAAOwAAAIs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wAAAFcAAAAlAAAADAAAAAQAAABUAAAAlAAAADEAAAA7AAAAuQAAAFYAAAABAAAAVVWPQSa0j0ExAAAAOwAAAAwAAABMAAAAAAAAAAAAAAAAAAAA//////////9kAAAARwBFAFIAQQBSAEQATwAgAFIAVQBJAFoADgAAAAoAAAAMAAAADQAAAAwAAAAOAAAADwAAAAUAAAAMAAAADgAAAAUAAAAL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NwAAAAPAAAAYQAAAM0AAABxAAAAAQAAAFVVj0EmtI9BDwAAAGEAAAAYAAAATAAAAAAAAAAAAAAAAAAAAP//////////fAAAAEcARQBSAEEAUgBEAE8AIABSAEEATQBPAE4AIABSAFUASQBaACAARwBPAEQATwBZAAkAAAAHAAAACAAAAAgAAAAIAAAACQAAAAoAAAAEAAAACAAAAAgAAAAMAAAACgAAAAoAAAAEAAAACAAAAAkAAAADAAAABwAAAAQAAAAJAAAACgAAAAkAAAAKAAAABw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FQAAACGAAAAAQAAAFVVj0EmtI9BDwAAAHYAAAAIAAAATAAAAAAAAAAAAAAAAAAAAP//////////XAAAAEMATwBOAFQAQQBEAE8AUgAIAAAACgAAAAoAAAAHAAAACAAAAAkAAAAKAAAACAAAAEsAAABAAAAAMAAAAAUAAAAgAAAAAQAAAAEAAAAQAAAAAAAAAAAAAABAAQAAoAAAAAAAAAAAAAAAQAEAAKAAAAAlAAAADAAAAAIAAAAnAAAAGAAAAAUAAAAAAAAA////AAAAAAAlAAAADAAAAAUAAABMAAAAZAAAAA4AAACLAAAAHgEAAJsAAAAOAAAAiwAAABEBAAARAAAAIQDwAAAAAAAAAAAAAACAPwAAAAAAAAAAAACAPwAAAAAAAAAAAAAAAAAAAAAAAAAAAAAAAAAAAAAAAAAAJQAAAAwAAAAAAACAKAAAAAwAAAAFAAAAJQAAAAwAAAABAAAAGAAAAAwAAAAAAAAAEgAAAAwAAAABAAAAFgAAAAwAAAAAAAAAVAAAACwBAAAPAAAAiwAAAB0BAACbAAAAAQAAAFVVj0EmtI9BDwAAAIsAAAAlAAAATAAAAAQAAAAOAAAAiwAAAB8BAACcAAAAmAAAAEYAaQByAG0AYQBkAG8AIABwAG8AcgA6ACAARwBFAFIAQQBSAEQATwAgAFIAQQBNAE8ATgAgAFIAVQBJAFoAIABHAE8ARABPAFkAAAAGAAAAAwAAAAUAAAALAAAABwAAAAgAAAAIAAAABAAAAAgAAAAIAAAABQAAAAMAAAAEAAAACQAAAAcAAAAIAAAACAAAAAgAAAAJAAAACgAAAAQAAAAIAAAACAAAAAwAAAAKAAAACgAAAAQAAAAIAAAACQAAAAMAAAAHAAAABAAAAAkAAAAKAAAACQAAAAoAAAAHAAAAFgAAAAwAAAAAAAAAJQAAAAwAAAACAAAADgAAABQAAAAAAAAAEAAAABQAAAA=</Object>
</Signature>
</file>

<file path=_xmlsignatures/sig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SOqJHkV3buNNh0yu+OjOcz4gfGQ6V3vh27j00tp/TPo=</DigestValue>
    </Reference>
    <Reference Type="http://www.w3.org/2000/09/xmldsig#Object" URI="#idOfficeObject">
      <DigestMethod Algorithm="http://www.w3.org/2001/04/xmlenc#sha256"/>
      <DigestValue>paUyYg0+e+TdzEaQL3jE59SiVTon2Uge+ykf+kxmfgE=</DigestValue>
    </Reference>
    <Reference Type="http://uri.etsi.org/01903#SignedProperties" URI="#idSignedProperties">
      <Transforms>
        <Transform Algorithm="http://www.w3.org/TR/2001/REC-xml-c14n-20010315"/>
      </Transforms>
      <DigestMethod Algorithm="http://www.w3.org/2001/04/xmlenc#sha256"/>
      <DigestValue>zLjpWDk4CKgjsxwHIp3ovNaQ3vMQR8KzzAPMKLNlh+k=</DigestValue>
    </Reference>
  </SignedInfo>
  <SignatureValue>PSJJyb1ln8jiWvCFXGe3c0urzgl8O8huy5vzdOAP2yLPxOCjW7sm3NBvgAcvYoUcWemkOnhGjXfF
fp6ZADljYNZt2C7K+YBRf/MoPCIrSyBar0zV0wMoisUp9O9FqzVipmFpN2sLeCxu/WoilxoAcQm5
KjEBmAZIaZ8ayI0s5FEbRtWQL0U6gLLJBiL5WqFDDKzqAr9lJc5Mlpqf8UE6Fux+XRWgyFfqXL7P
7doq2QldaX0BgUpnS2YJy0EPdaCgLBoaUOgN5Pgks9LWfXOhnzL3dG+m+W3LmrWmfq2R6NuWlnl6
8u3ReUt0loKA68yBJmohTDBeC4PuTIr24YekpA==</SignatureValue>
  <KeyInfo>
    <X509Data>
      <X509Certificate>MIIInDCCBoSgAwIBAgIQQR+kvrJeY+VmCyEDeKcntjANBgkqhkiG9w0BAQsFADCBgTEWMBQGA1UEBRMNUlVDODAwODAwOTktMDERMA8GA1UEAxMIVklUIFMuQS4xODA2BgNVBAsML1ByZXN0YWRvciBDdWFsaWZpY2FkbyBkZSBTZXJ2aWNpb3MgZGUgQ29uZmlhbnphMQ0wCwYDVQQKDARJQ1BQMQswCQYDVQQGEwJQWTAeFw0yNDA0MDEyMTAyNTlaFw0yNjA0MDEyMTAyNTlaMIHDMRswGQYDVQQqDBJBUk5BTERPIEhFUk5FR0lMRE8xFTATBgNVBAQMDEFDT1NUQSBMRVlFUzESMBAGA1UEBRMJQ0kxNTUyOTE0MSgwJgYDVQQDDB9BUk5BTERPIEhFUk5FR0lMRE8gQUNPU1RBIExFWUVTMQswCQYDVQQLDAJGMjE1MDMGA1UECgwsQ0VSVElGSUNBRE8gQ1VBTElGSUNBRE8gREUgRklSTUEgRUxFQ1RST05JQ0ExCzAJBgNVBAYTAlBZMIIBIjANBgkqhkiG9w0BAQEFAAOCAQ8AMIIBCgKCAQEA65B57I7Zj+L1hM9uLdoxLq8IGZOjW3/1TIINxiZGJEe4dXuXOAkmG48AabYWNrfRoQ2TG8K1vQ9sIg1OmAqSxIzwvjdcr5dJ3b1vnRSjR/J7v/GdFWrIxuchxFKxb+xqXRSjZRdxX//H3Mmr8PjZ+XAsN5WqTQrzZQwmxQBpEW63/J8ic4OWwW+R/QKMLRIboqBzpbi1/z3VkaS75riy9Fbt4chQ6nYYIIUmWeaUNIHlvU8I7XY78r6aXPYyIoje6wLOoGipWk3wx82rmpyzkzUTxeVztyd9n3KqnuwGDLSQpbYOeg2S8xv9LEQ3p0btNMWMbqCPmNQBiqeV+Bsw6wIDAQABo4IDyjCCA8YwDAYDVR0TAQH/BAIwADAOBgNVHQ8BAf8EBAMCBeAwLAYDVR0lAQH/BCIwIAYIKwYBBQUHAwQGCCsGAQUFBwMCBgorBgEEAYI3FAICMB0GA1UdDgQWBBSaFasvbkBtwUCS2bmoquYVIRB/wz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TBgNVHREETDBKgRxBUk5BTERPLkFDT1NUQUBDT0FMUEE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BhpcOndzdGH3mvir4EKJOYo8lMdZ++xVqO771OtiqG393WSFGsFH2rHVyFQSyTBYXodjPHQRXqGpEl5N++Hwe20whezlBP4g+z1A94r5Rpb2mt2eN9YFUhkXb5SPVxLjTG68/0eKCnkvtdnJ1gz7RCIs0udlPJdgTe+Jhm121EiVuZ8cw4JUyE2Z844zTPffw/Zwjaer0ZOuQdmUnfqTnetmz2hC4eKBvK9O2AaR/CH1Tfa8QyHwrIgWCZgESmGVo2O2lNcVcMweO+XFbQyZ2q60Ny81xwd+WYIqYCt30sc7bZ5uTJEKJeXHuJ4GFhw4dkhUQmT3inOFJ+089yEK0wx9nvhRLZDlpZcXKMtZWYku1Tc1UAKzo8gRLHTYjlw8Ovq0nUdmkACU9/XdaEDHT0WOh7QaK3XXwNABaSqXD/EI9aVLUD0OASc74wcxJRCRE8E9qAvlG/bmSCVvRY6l605pKkaSvcgBWInNIuN16Wq/RAGPbcrgB4ZplFhNXf5TBNhtW3YkF9/Z2fTHdhiWBeKwkGM/36DS+gZQR2/FCcmdyJncNm/HsK9KcUoAfFNyPP8IS2K/Uuot/GSGROJt5dmbXhdm28aLg/EigsZHnQ3+RuZytXwno9iXK/3Y6z+gKE0XttMxjTZQ3R83a970n9g0BsAU4X6PlR0Bg9rGcg6</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kQWoIKwzKWTvAz5sa/RQOAq9+E8K2lG4zJEPE5lqHdg=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04WYIvNSXsG7g7/ViYzSbELJEswATmX/Rm7qu57Srrk=</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yljvDcZbJaKTkalOGouz4xgxPMHUwsCTTc1c5F/8BXE=</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KJLxHcorHeaiUolcxFvfIoDO7MVuQ0jr3gAwZx2d0SQ=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Yd1Sr1SIaXfZICr0wH84YuNK+U0dD+JWVh2CYwy4FAE=</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NTvHS4ipQABLP4cuhOOFHOPka9PhicKDdQ3Oziyh9R8=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0fTaYyy4GskkBMmw330GJ/tEfYk1ki16PDj/WXzlMRg=</DigestValue>
      </Reference>
      <Reference URI="/xl/drawings/vmlDrawing2.vml?ContentType=application/vnd.openxmlformats-officedocument.vmlDrawing">
        <DigestMethod Algorithm="http://www.w3.org/2001/04/xmlenc#sha256"/>
        <DigestValue>9MEtGnMjT/0qMA5xmk0CWW5wkYGen1VdEgVVhXSFg14=</DigestValue>
      </Reference>
      <Reference URI="/xl/drawings/vmlDrawing3.vml?ContentType=application/vnd.openxmlformats-officedocument.vmlDrawing">
        <DigestMethod Algorithm="http://www.w3.org/2001/04/xmlenc#sha256"/>
        <DigestValue>Oiu2NM4BJ92kHE3XM3kHgxQ0iHazAJQNdYCYEbQklkw=</DigestValue>
      </Reference>
      <Reference URI="/xl/drawings/vmlDrawing4.vml?ContentType=application/vnd.openxmlformats-officedocument.vmlDrawing">
        <DigestMethod Algorithm="http://www.w3.org/2001/04/xmlenc#sha256"/>
        <DigestValue>d5H2Drf+dA1i5OrZffA0pRwTwY880N2K26N0sMrEPlA=</DigestValue>
      </Reference>
      <Reference URI="/xl/drawings/vmlDrawing5.vml?ContentType=application/vnd.openxmlformats-officedocument.vmlDrawing">
        <DigestMethod Algorithm="http://www.w3.org/2001/04/xmlenc#sha256"/>
        <DigestValue>e4Ua36zP1XBAPR1lOcT9EK+fkgaQphdY2cRlVcOCXq4=</DigestValue>
      </Reference>
      <Reference URI="/xl/drawings/vmlDrawing6.vml?ContentType=application/vnd.openxmlformats-officedocument.vmlDrawing">
        <DigestMethod Algorithm="http://www.w3.org/2001/04/xmlenc#sha256"/>
        <DigestValue>weK0nno1HTRngKokdZDpuuP/YQ9yjeVqRCL7VAN8Pho=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H2jsgiDynawndJVdB5c3/GfklDceUdjk1hMtDNTD4+Y=</DigestValue>
      </Reference>
      <Reference URI="/xl/externalLinks/externalLink1.xml?ContentType=application/vnd.openxmlformats-officedocument.spreadsheetml.externalLink+xml">
        <DigestMethod Algorithm="http://www.w3.org/2001/04/xmlenc#sha256"/>
        <DigestValue>ZWd7In1SjXw1yQzGkU+aW3nMtpAW7BnW6l/htxJ4brE=</DigestValue>
      </Reference>
      <Reference URI="/xl/media/image1.emf?ContentType=image/x-emf">
        <DigestMethod Algorithm="http://www.w3.org/2001/04/xmlenc#sha256"/>
        <DigestValue>zYFCDzzhyDDEr8JUx7t8ZbXp03EKn6lexblXp5Gn4xs=</DigestValue>
      </Reference>
      <Reference URI="/xl/media/image10.emf?ContentType=image/x-emf">
        <DigestMethod Algorithm="http://www.w3.org/2001/04/xmlenc#sha256"/>
        <DigestValue>mBkH5qE3oM43adWNm1HDNWaFA/RFjqp8r7zHlJ9q2rU=</DigestValue>
      </Reference>
      <Reference URI="/xl/media/image11.emf?ContentType=image/x-emf">
        <DigestMethod Algorithm="http://www.w3.org/2001/04/xmlenc#sha256"/>
        <DigestValue>finZsBevH2YJjioa28c04YSVPCt0AeYRqrpKfuXo2oQ=</DigestValue>
      </Reference>
      <Reference URI="/xl/media/image12.emf?ContentType=image/x-emf">
        <DigestMethod Algorithm="http://www.w3.org/2001/04/xmlenc#sha256"/>
        <DigestValue>g6SSZ5UVC1RCwsFGCtj1VcCewypadJL+cuWn0Y2ON6I=</DigestValue>
      </Reference>
      <Reference URI="/xl/media/image13.emf?ContentType=image/x-emf">
        <DigestMethod Algorithm="http://www.w3.org/2001/04/xmlenc#sha256"/>
        <DigestValue>Jbm0dKA6odAW0LeL2ILqJJ+sKaur0F4ITPk9lWUqh7o=</DigestValue>
      </Reference>
      <Reference URI="/xl/media/image14.emf?ContentType=image/x-emf">
        <DigestMethod Algorithm="http://www.w3.org/2001/04/xmlenc#sha256"/>
        <DigestValue>z+B/vqUdHm41805P52GahidXq0f6/V7uKAhRfE+Bo9s=</DigestValue>
      </Reference>
      <Reference URI="/xl/media/image15.emf?ContentType=image/x-emf">
        <DigestMethod Algorithm="http://www.w3.org/2001/04/xmlenc#sha256"/>
        <DigestValue>QEKE+U72icoS2cxex5QzyhCDZoOcBA0CJoOQLgHvNcA=</DigestValue>
      </Reference>
      <Reference URI="/xl/media/image16.emf?ContentType=image/x-emf">
        <DigestMethod Algorithm="http://www.w3.org/2001/04/xmlenc#sha256"/>
        <DigestValue>xJokY1U7oVolaCK1gmdsKgnlsrheO8UHKDTG/BHpF88=</DigestValue>
      </Reference>
      <Reference URI="/xl/media/image2.emf?ContentType=image/x-emf">
        <DigestMethod Algorithm="http://www.w3.org/2001/04/xmlenc#sha256"/>
        <DigestValue>XLFne+i77Ya9IgW2anc6RhntYqosrdM04jmpuqTpKTY=</DigestValue>
      </Reference>
      <Reference URI="/xl/media/image3.emf?ContentType=image/x-emf">
        <DigestMethod Algorithm="http://www.w3.org/2001/04/xmlenc#sha256"/>
        <DigestValue>U6+PvD3ksLtmkxee7cx1TLqpb/GzXIyYZiYKfHQa65g=</DigestValue>
      </Reference>
      <Reference URI="/xl/media/image4.emf?ContentType=image/x-emf">
        <DigestMethod Algorithm="http://www.w3.org/2001/04/xmlenc#sha256"/>
        <DigestValue>m6Z0LMqPZ2+MAKvFOon7I6uutd2I3d+VaBVdYupeJDU=</DigestValue>
      </Reference>
      <Reference URI="/xl/media/image5.emf?ContentType=image/x-emf">
        <DigestMethod Algorithm="http://www.w3.org/2001/04/xmlenc#sha256"/>
        <DigestValue>68XwdD4FTgPL56gFHZxOZzSh/fKDbLdgixM8w5t/HJM=</DigestValue>
      </Reference>
      <Reference URI="/xl/media/image6.emf?ContentType=image/x-emf">
        <DigestMethod Algorithm="http://www.w3.org/2001/04/xmlenc#sha256"/>
        <DigestValue>CE5eHeXx5figHP4E+pnLnUM0HT31/hKDBCDnoUHl7pw=</DigestValue>
      </Reference>
      <Reference URI="/xl/media/image7.emf?ContentType=image/x-emf">
        <DigestMethod Algorithm="http://www.w3.org/2001/04/xmlenc#sha256"/>
        <DigestValue>mPJPZ6MecoOtgdWS700wDfaYLrZPuaQEi+yJGMPljIk=</DigestValue>
      </Reference>
      <Reference URI="/xl/media/image8.emf?ContentType=image/x-emf">
        <DigestMethod Algorithm="http://www.w3.org/2001/04/xmlenc#sha256"/>
        <DigestValue>DS77KxQeqITdACQwijEeQzOFByVED2+JesmUpoqTips=</DigestValue>
      </Reference>
      <Reference URI="/xl/media/image9.emf?ContentType=image/x-emf">
        <DigestMethod Algorithm="http://www.w3.org/2001/04/xmlenc#sha256"/>
        <DigestValue>KuT5cGJfZ1Me6VFQOtS/jlhv6feaiX6ZVGyMtauu1UU=</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tv0mghujyKdZOGT08dDSd6mHkYkNNz+uQFo0+3O77jA=</DigestValue>
      </Reference>
      <Reference URI="/xl/styles.xml?ContentType=application/vnd.openxmlformats-officedocument.spreadsheetml.styles+xml">
        <DigestMethod Algorithm="http://www.w3.org/2001/04/xmlenc#sha256"/>
        <DigestValue>fA8bSDSQ+U179Wz5GPdvokcl4FPwtQUs+r1hZaax3Xk=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JFJq5wIlCIkx+VqU9GMlLA45kew1CTNjf2r9Ce+OCPU=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9c1BZNxXDoQCudJiHV/J41iET19S9K8xqxn8toRfwOk=</DigestValue>
      </Reference>
      <Reference URI="/xl/worksheets/sheet2.xml?ContentType=application/vnd.openxmlformats-officedocument.spreadsheetml.worksheet+xml">
        <DigestMethod Algorithm="http://www.w3.org/2001/04/xmlenc#sha256"/>
        <DigestValue>ydG6KzlxvhJJsjfRowvH984ubIVl4mBDx2ndOzBcYHQ=</DigestValue>
      </Reference>
      <Reference URI="/xl/worksheets/sheet3.xml?ContentType=application/vnd.openxmlformats-officedocument.spreadsheetml.worksheet+xml">
        <DigestMethod Algorithm="http://www.w3.org/2001/04/xmlenc#sha256"/>
        <DigestValue>uAT9nbqJHPrYyVOBmU6Bn0flTzSEIlwnuv19tbHFimc=</DigestValue>
      </Reference>
      <Reference URI="/xl/worksheets/sheet4.xml?ContentType=application/vnd.openxmlformats-officedocument.spreadsheetml.worksheet+xml">
        <DigestMethod Algorithm="http://www.w3.org/2001/04/xmlenc#sha256"/>
        <DigestValue>W7wFAOuTOaFuZ+wdwHoXL/lnKyklFpOFX5nAG0aSqkA=</DigestValue>
      </Reference>
      <Reference URI="/xl/worksheets/sheet5.xml?ContentType=application/vnd.openxmlformats-officedocument.spreadsheetml.worksheet+xml">
        <DigestMethod Algorithm="http://www.w3.org/2001/04/xmlenc#sha256"/>
        <DigestValue>22Yr9XKza8mpOl2KUUaAS5xU+LuTvXDKkRPupA0zOHE=</DigestValue>
      </Reference>
      <Reference URI="/xl/worksheets/sheet6.xml?ContentType=application/vnd.openxmlformats-officedocument.spreadsheetml.worksheet+xml">
        <DigestMethod Algorithm="http://www.w3.org/2001/04/xmlenc#sha256"/>
        <DigestValue>K92okni847dHuAaZZvJbeI+czIdNE1sMECeq7ij/eTU=</DigestValue>
      </Reference>
    </Manifest>
    <SignatureProperties>
      <SignatureProperty Id="idSignatureTime" Target="#idPackageSignature">
        <mdssi:SignatureTime xmlns:mdssi="http://schemas.openxmlformats.org/package/2006/digital-signature">
          <mdssi:Format>YYYY-MM-DDThh:mm:ssTZD</mdssi:Format>
          <mdssi:Value>2024-04-16T16:21:07Z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Al solo efecto de su identificación con el dictamen de fecha 5 de abril de 2024</SignatureComments>
          <WindowsVersion>10.0</WindowsVersion>
          <OfficeVersion>16.0.17425/26</OfficeVersion>
          <ApplicationVersion>16.0.17425</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2024-04-16T16:21:07Z</xd:SigningTime>
          <xd:SigningCertificate>
            <xd:Cert>
              <xd:CertDigest>
                <DigestMethod Algorithm="http://www.w3.org/2001/04/xmlenc#sha256"/>
                <DigestValue>j3QRsIc38kv1LPcRc+cLOoDdrsDBuAtFIlLk5iLj4z4=</DigestValue>
              </xd:CertDigest>
              <xd:IssuerSerial>
                <X509IssuerName>C=PY, O=ICPP, OU=Prestador Cualificado de Servicios de Confianza, CN=VIT S.A., SERIALNUMBER=RUC80080099-0</X509IssuerName>
                <X509SerialNumber>86564122352362430500587975892191881142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u+rMxNjwz5ArK+A/9t+RmLQCWMsKHkLpGPxSkRrMORo=</DigestValue>
    </Reference>
    <Reference Type="http://www.w3.org/2000/09/xmldsig#Object" URI="#idOfficeObject">
      <DigestMethod Algorithm="http://www.w3.org/2001/04/xmlenc#sha256"/>
      <DigestValue>5HNTk7cZZMQBBefbVWZqryRoaxdZqgOFuNQwiVaLwLM=</DigestValue>
    </Reference>
    <Reference Type="http://uri.etsi.org/01903#SignedProperties" URI="#idSignedProperties">
      <Transforms>
        <Transform Algorithm="http://www.w3.org/TR/2001/REC-xml-c14n-20010315"/>
      </Transforms>
      <DigestMethod Algorithm="http://www.w3.org/2001/04/xmlenc#sha256"/>
      <DigestValue>DSH8cun0lMXAcFs0bxvL1i3AsCGNPRf/secWUYSRCv0=</DigestValue>
    </Reference>
    <Reference Type="http://www.w3.org/2000/09/xmldsig#Object" URI="#idValidSigLnImg">
      <DigestMethod Algorithm="http://www.w3.org/2001/04/xmlenc#sha256"/>
      <DigestValue>WCgNFIGaGmmFi3z0ZvM/RJGq2vZZIwi36lv+Ei8h5JY=</DigestValue>
    </Reference>
    <Reference Type="http://www.w3.org/2000/09/xmldsig#Object" URI="#idInvalidSigLnImg">
      <DigestMethod Algorithm="http://www.w3.org/2001/04/xmlenc#sha256"/>
      <DigestValue>O5Lxly0yJOkFXwZJbJOxITCU4fUkeHFA03SmKMnP0DM=</DigestValue>
    </Reference>
  </SignedInfo>
  <SignatureValue>MF1vedbj1GaB7E75ZxfAxlzn2rczvRxn4Zh312cKhsQLeFScTZol/n9GtG+Rgbg8/nF0VE8OZUYU
zc3ssUPIjiaaozTUdPYXEak1Fu9b39uRAgc4NUBjO1iV0vsrsgjiwkLxdGU67kthhTpwvnFWnIci
othlC+RndhkhAHK5giTi+YNKGd9HvdkH8UpPZEm4xuB5VxIuH8n2od7OLT7+yySQA/jVYeptyHKW
13SaI6YBsRkc6erIFSmzh7JeSWPqi6eYA7F2/uugcFGyfUDx3P+39ENmwc4oHqmHw57ihxvWZkHs
tg42JiHFTdMO8mbAHqjD8EijhOrbI0T7JxmQlQ==</SignatureValue>
  <KeyInfo>
    <X509Data>
      <X509Certificate>MIIIgzCCBmugAwIBAgIIBmjhMKC65zQwDQYJKoZIhvcNAQELBQAwWjEaMBgGA1UEAwwRQ0EtRE9DVU1FTlRBIFMuQS4xFjAUBgNVBAUTDVJVQzgwMDUwMTcyLTExFzAVBgNVBAoMDkRPQ1VNRU5UQSBTLkEuMQswCQYDVQQGEwJQWTAeFw0yMzA1MTAxMjI4MDBaFw0yNTA1MDkxMjI4MDBaMIG/MSYwJAYDVQQDDB1SQVVMIEZFUk5BTkRPIFZBUkdBUyBTQVJUT1JJTzESMBAGA1UEBRMJQ0kxMjE5MTQzMRYwFAYDVQQqDA1SQVVMIEZFUk5BTkRPMRgwFgYDVQQEDA9WQVJHQVMgU0FSVE9SSU8xCzAJBgNVBAsMAkYyMTUwMwYDVQQKDCxDRVJUSUZJQ0FETyBDVUFMSUZJQ0FETyBERSBGSVJNQSBFTEVDVFJPTklDQTELMAkGA1UEBhMCUFkwggEiMA0GCSqGSIb3DQEBAQUAA4IBDwAwggEKAoIBAQDEIY0KnPMrlbq4cBY+/uxR2C5ttxP5TjFWMkskKpDxA2sY6ZVEkQWh+E+B9oD+1nuEKqM09SWXYNEQofTSCPymt9JtXMj+rGRBrfckZzACWy3huHRrrGZGh1UCzphXXYkWsvJUCYPDCh8o+lUPCoxZJDUmFxpoDB/R+Y5GC1JqHkYw2MfcNwLSuXzSWY5giWciqM59OXgNZ3PeoEvlnJQwcFjLYt2W3kBGzETJYtPhLBNrOa85sZ/d+SYzPZslIn8QKPWD865TSWuJdxkDSJMrUlW69luKiUbuGoBOUaqWnNZT6mackmK1OvEQHN8n+wQeIoJH6vKAY+ftUI7nzlgtAgMBAAGjggPlMIID4TAMBgNVHRMBAf8EAjAAMB8GA1UdIwQYMBaAFKE9hSvN2CyWHzkCDJ9TO1jYlQt7MIGUBggrBgEFBQcBAQSBhzCBhDBVBggrBgEFBQcwAoZJaHR0cHM6Ly93d3cuZGlnaXRvLmNvbS5weS91cGxvYWRzL2NlcnRpZmljYWRvLWRvY3VtZW50YS1zYS0xNTM1MTE3NzcxLmNydDArBggrBgEFBQcwAYYfaHR0cHM6Ly93d3cuZGlnaXRvLmNvbS5weS9vY3NwLzBIBgNVHREEQTA/gRFjZW5jb21leEB5YWhvby5lc6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Nk9U7f4ANcDu97Wq/hkWizdEkErMA4GA1UdDwEB/wQEAwIF4DANBgkqhkiG9w0BAQsFAAOCAgEAMpzZvTdJ2fwa8Y6JzEMbIP7gw3F+ZC7DlYMHYcc/tUe7BVPapwcdtC7k/IeKzf067jkGfsu97eq0w5QRl4fjc8Azhw37g1YqEUczFsXztPqLMFhbxASaHBP9P6PwB/nVA2D0U8o2aPLJWigIhTlF5BQ1m1v1+Q7kCOv0t0eQ/m0MzkXzf5zNuFoQ5wLVUowIYN9n/6vZ1FLvV0Mr8b2yep0BGxGvX/2O/Wun1n4QpBBM29K3uw2txv1q+iC3TQH49asYXv7iZ6Sxc/TwSmag7xBDFmmL+3iv7A8C7otBK1lOu8gBczekRPCTaluDVUG2lSxQxqpCPm/aC/+xocGzGG6O2Rm+bvxT1IaBNnjeffWSYEGLhcjsdT77UUTMncPp3iY13FHyXInwZMXHiWMhjx00k+pvN7Lum5ET49hD+gWCe67Pr3pAuDZ/VKTTll/ShGXpcCO98c/Vwndk/ycNf2a9uHhkKRJYtMARzX0vAUqr2dFQBP/bjinezwgtSBzxDTdkjjLUirgs7yKSJy4Fe4EK0oo8WXYz3aMzKJUebyJsmBTBlqqolvCpb7wof9aCU5CVL6WP44epuYugLAL10r1WKOhRiy4d+R/f/qLZrwzD3nnDmHvPBcdNqDw496wd55UZssFik3gcPmERPJvNgfHt3yuw44gxbJNbSLJdB30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kQWoIKwzKWTvAz5sa/RQOAq9+E8K2lG4zJEPE5lqHdg=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04WYIvNSXsG7g7/ViYzSbELJEswATmX/Rm7qu57Srrk=</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yljvDcZbJaKTkalOGouz4xgxPMHUwsCTTc1c5F/8BXE=</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KJLxHcorHeaiUolcxFvfIoDO7MVuQ0jr3gAwZx2d0SQ=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Yd1Sr1SIaXfZICr0wH84YuNK+U0dD+JWVh2CYwy4FAE=</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NTvHS4ipQABLP4cuhOOFHOPka9PhicKDdQ3Oziyh9R8=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0fTaYyy4GskkBMmw330GJ/tEfYk1ki16PDj/WXzlMRg=</DigestValue>
      </Reference>
      <Reference URI="/xl/drawings/vmlDrawing2.vml?ContentType=application/vnd.openxmlformats-officedocument.vmlDrawing">
        <DigestMethod Algorithm="http://www.w3.org/2001/04/xmlenc#sha256"/>
        <DigestValue>9MEtGnMjT/0qMA5xmk0CWW5wkYGen1VdEgVVhXSFg14=</DigestValue>
      </Reference>
      <Reference URI="/xl/drawings/vmlDrawing3.vml?ContentType=application/vnd.openxmlformats-officedocument.vmlDrawing">
        <DigestMethod Algorithm="http://www.w3.org/2001/04/xmlenc#sha256"/>
        <DigestValue>Oiu2NM4BJ92kHE3XM3kHgxQ0iHazAJQNdYCYEbQklkw=</DigestValue>
      </Reference>
      <Reference URI="/xl/drawings/vmlDrawing4.vml?ContentType=application/vnd.openxmlformats-officedocument.vmlDrawing">
        <DigestMethod Algorithm="http://www.w3.org/2001/04/xmlenc#sha256"/>
        <DigestValue>d5H2Drf+dA1i5OrZffA0pRwTwY880N2K26N0sMrEPlA=</DigestValue>
      </Reference>
      <Reference URI="/xl/drawings/vmlDrawing5.vml?ContentType=application/vnd.openxmlformats-officedocument.vmlDrawing">
        <DigestMethod Algorithm="http://www.w3.org/2001/04/xmlenc#sha256"/>
        <DigestValue>e4Ua36zP1XBAPR1lOcT9EK+fkgaQphdY2cRlVcOCXq4=</DigestValue>
      </Reference>
      <Reference URI="/xl/drawings/vmlDrawing6.vml?ContentType=application/vnd.openxmlformats-officedocument.vmlDrawing">
        <DigestMethod Algorithm="http://www.w3.org/2001/04/xmlenc#sha256"/>
        <DigestValue>weK0nno1HTRngKokdZDpuuP/YQ9yjeVqRCL7VAN8Pho=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H2jsgiDynawndJVdB5c3/GfklDceUdjk1hMtDNTD4+Y=</DigestValue>
      </Reference>
      <Reference URI="/xl/externalLinks/externalLink1.xml?ContentType=application/vnd.openxmlformats-officedocument.spreadsheetml.externalLink+xml">
        <DigestMethod Algorithm="http://www.w3.org/2001/04/xmlenc#sha256"/>
        <DigestValue>ZWd7In1SjXw1yQzGkU+aW3nMtpAW7BnW6l/htxJ4brE=</DigestValue>
      </Reference>
      <Reference URI="/xl/media/image1.emf?ContentType=image/x-emf">
        <DigestMethod Algorithm="http://www.w3.org/2001/04/xmlenc#sha256"/>
        <DigestValue>zYFCDzzhyDDEr8JUx7t8ZbXp03EKn6lexblXp5Gn4xs=</DigestValue>
      </Reference>
      <Reference URI="/xl/media/image10.emf?ContentType=image/x-emf">
        <DigestMethod Algorithm="http://www.w3.org/2001/04/xmlenc#sha256"/>
        <DigestValue>mBkH5qE3oM43adWNm1HDNWaFA/RFjqp8r7zHlJ9q2rU=</DigestValue>
      </Reference>
      <Reference URI="/xl/media/image11.emf?ContentType=image/x-emf">
        <DigestMethod Algorithm="http://www.w3.org/2001/04/xmlenc#sha256"/>
        <DigestValue>finZsBevH2YJjioa28c04YSVPCt0AeYRqrpKfuXo2oQ=</DigestValue>
      </Reference>
      <Reference URI="/xl/media/image12.emf?ContentType=image/x-emf">
        <DigestMethod Algorithm="http://www.w3.org/2001/04/xmlenc#sha256"/>
        <DigestValue>g6SSZ5UVC1RCwsFGCtj1VcCewypadJL+cuWn0Y2ON6I=</DigestValue>
      </Reference>
      <Reference URI="/xl/media/image13.emf?ContentType=image/x-emf">
        <DigestMethod Algorithm="http://www.w3.org/2001/04/xmlenc#sha256"/>
        <DigestValue>Jbm0dKA6odAW0LeL2ILqJJ+sKaur0F4ITPk9lWUqh7o=</DigestValue>
      </Reference>
      <Reference URI="/xl/media/image14.emf?ContentType=image/x-emf">
        <DigestMethod Algorithm="http://www.w3.org/2001/04/xmlenc#sha256"/>
        <DigestValue>z+B/vqUdHm41805P52GahidXq0f6/V7uKAhRfE+Bo9s=</DigestValue>
      </Reference>
      <Reference URI="/xl/media/image15.emf?ContentType=image/x-emf">
        <DigestMethod Algorithm="http://www.w3.org/2001/04/xmlenc#sha256"/>
        <DigestValue>QEKE+U72icoS2cxex5QzyhCDZoOcBA0CJoOQLgHvNcA=</DigestValue>
      </Reference>
      <Reference URI="/xl/media/image16.emf?ContentType=image/x-emf">
        <DigestMethod Algorithm="http://www.w3.org/2001/04/xmlenc#sha256"/>
        <DigestValue>xJokY1U7oVolaCK1gmdsKgnlsrheO8UHKDTG/BHpF88=</DigestValue>
      </Reference>
      <Reference URI="/xl/media/image2.emf?ContentType=image/x-emf">
        <DigestMethod Algorithm="http://www.w3.org/2001/04/xmlenc#sha256"/>
        <DigestValue>XLFne+i77Ya9IgW2anc6RhntYqosrdM04jmpuqTpKTY=</DigestValue>
      </Reference>
      <Reference URI="/xl/media/image3.emf?ContentType=image/x-emf">
        <DigestMethod Algorithm="http://www.w3.org/2001/04/xmlenc#sha256"/>
        <DigestValue>U6+PvD3ksLtmkxee7cx1TLqpb/GzXIyYZiYKfHQa65g=</DigestValue>
      </Reference>
      <Reference URI="/xl/media/image4.emf?ContentType=image/x-emf">
        <DigestMethod Algorithm="http://www.w3.org/2001/04/xmlenc#sha256"/>
        <DigestValue>m6Z0LMqPZ2+MAKvFOon7I6uutd2I3d+VaBVdYupeJDU=</DigestValue>
      </Reference>
      <Reference URI="/xl/media/image5.emf?ContentType=image/x-emf">
        <DigestMethod Algorithm="http://www.w3.org/2001/04/xmlenc#sha256"/>
        <DigestValue>68XwdD4FTgPL56gFHZxOZzSh/fKDbLdgixM8w5t/HJM=</DigestValue>
      </Reference>
      <Reference URI="/xl/media/image6.emf?ContentType=image/x-emf">
        <DigestMethod Algorithm="http://www.w3.org/2001/04/xmlenc#sha256"/>
        <DigestValue>CE5eHeXx5figHP4E+pnLnUM0HT31/hKDBCDnoUHl7pw=</DigestValue>
      </Reference>
      <Reference URI="/xl/media/image7.emf?ContentType=image/x-emf">
        <DigestMethod Algorithm="http://www.w3.org/2001/04/xmlenc#sha256"/>
        <DigestValue>mPJPZ6MecoOtgdWS700wDfaYLrZPuaQEi+yJGMPljIk=</DigestValue>
      </Reference>
      <Reference URI="/xl/media/image8.emf?ContentType=image/x-emf">
        <DigestMethod Algorithm="http://www.w3.org/2001/04/xmlenc#sha256"/>
        <DigestValue>DS77KxQeqITdACQwijEeQzOFByVED2+JesmUpoqTips=</DigestValue>
      </Reference>
      <Reference URI="/xl/media/image9.emf?ContentType=image/x-emf">
        <DigestMethod Algorithm="http://www.w3.org/2001/04/xmlenc#sha256"/>
        <DigestValue>KuT5cGJfZ1Me6VFQOtS/jlhv6feaiX6ZVGyMtauu1UU=</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tv0mghujyKdZOGT08dDSd6mHkYkNNz+uQFo0+3O77jA=</DigestValue>
      </Reference>
      <Reference URI="/xl/styles.xml?ContentType=application/vnd.openxmlformats-officedocument.spreadsheetml.styles+xml">
        <DigestMethod Algorithm="http://www.w3.org/2001/04/xmlenc#sha256"/>
        <DigestValue>fA8bSDSQ+U179Wz5GPdvokcl4FPwtQUs+r1hZaax3Xk=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JFJq5wIlCIkx+VqU9GMlLA45kew1CTNjf2r9Ce+OCPU=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9c1BZNxXDoQCudJiHV/J41iET19S9K8xqxn8toRfwOk=</DigestValue>
      </Reference>
      <Reference URI="/xl/worksheets/sheet2.xml?ContentType=application/vnd.openxmlformats-officedocument.spreadsheetml.worksheet+xml">
        <DigestMethod Algorithm="http://www.w3.org/2001/04/xmlenc#sha256"/>
        <DigestValue>ydG6KzlxvhJJsjfRowvH984ubIVl4mBDx2ndOzBcYHQ=</DigestValue>
      </Reference>
      <Reference URI="/xl/worksheets/sheet3.xml?ContentType=application/vnd.openxmlformats-officedocument.spreadsheetml.worksheet+xml">
        <DigestMethod Algorithm="http://www.w3.org/2001/04/xmlenc#sha256"/>
        <DigestValue>uAT9nbqJHPrYyVOBmU6Bn0flTzSEIlwnuv19tbHFimc=</DigestValue>
      </Reference>
      <Reference URI="/xl/worksheets/sheet4.xml?ContentType=application/vnd.openxmlformats-officedocument.spreadsheetml.worksheet+xml">
        <DigestMethod Algorithm="http://www.w3.org/2001/04/xmlenc#sha256"/>
        <DigestValue>W7wFAOuTOaFuZ+wdwHoXL/lnKyklFpOFX5nAG0aSqkA=</DigestValue>
      </Reference>
      <Reference URI="/xl/worksheets/sheet5.xml?ContentType=application/vnd.openxmlformats-officedocument.spreadsheetml.worksheet+xml">
        <DigestMethod Algorithm="http://www.w3.org/2001/04/xmlenc#sha256"/>
        <DigestValue>22Yr9XKza8mpOl2KUUaAS5xU+LuTvXDKkRPupA0zOHE=</DigestValue>
      </Reference>
      <Reference URI="/xl/worksheets/sheet6.xml?ContentType=application/vnd.openxmlformats-officedocument.spreadsheetml.worksheet+xml">
        <DigestMethod Algorithm="http://www.w3.org/2001/04/xmlenc#sha256"/>
        <DigestValue>K92okni847dHuAaZZvJbeI+czIdNE1sMECeq7ij/eTU=</DigestValue>
      </Reference>
    </Manifest>
    <SignatureProperties>
      <SignatureProperty Id="idSignatureTime" Target="#idPackageSignature">
        <mdssi:SignatureTime xmlns:mdssi="http://schemas.openxmlformats.org/package/2006/digital-signature">
          <mdssi:Format>YYYY-MM-DDThh:mm:ssTZD</mdssi:Format>
          <mdssi:Value>2024-04-16T15:28:57Z</mdssi:Value>
        </mdssi:SignatureTime>
      </SignatureProperty>
    </SignatureProperties>
  </Object>
  <Object Id="idOfficeObject">
    <SignatureProperties>
      <SignatureProperty Id="idOfficeV1Details" Target="#idPackageSignature">
        <SignatureInfoV1 xmlns="http://schemas.microsoft.com/office/2006/digsig">
          <SetupID>{51634585-BA19-4922-B3A3-D370B7C90FF1}</SetupID>
          <SignatureText>RAUL VARGAS</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2024-04-16T15:28:57Z</xd:SigningTime>
          <xd:SigningCertificate>
            <xd:Cert>
              <xd:CertDigest>
                <DigestMethod Algorithm="http://www.w3.org/2001/04/xmlenc#sha256"/>
                <DigestValue>slAm/7+SE1LAv+Xt5H5KrSDsi1g+ENwyop5UJyftEKE=</DigestValue>
              </xd:CertDigest>
              <xd:IssuerSerial>
                <X509IssuerName>C=PY, O=DOCUMENTA S.A., SERIALNUMBER=RUC80050172-1, CN=CA-DOCUMENTA S.A.</X509IssuerName>
                <X509SerialNumber>461866560776759092</X509SerialNumber>
              </xd:IssuerSerial>
            </xd:Cert>
          </xd:SigningCertificate>
          <xd:SignaturePolicyIdentifier>
            <xd:SignaturePolicyImplied/>
          </xd:SignaturePolicyIdentifier>
        </xd:SignedSignatureProperties>
      </xd:SignedProperties>
    </xd:QualifyingProperties>
  </Object>
  <Object Id="idValidSigLnImg">AQAAAGwAAAAAAAAAAAAAAEkBAACfAAAAAAAAAAAAAAAZFwAAOwsAACBFTUYAAAEAcBsAAKoAAAAGAAAAAAAAAAAAAAAAAAAAgAcAADgEAABYAQAAwgAAAAAAAAAAAAAAAAAAAMA/BQDQ9QIACgAAABAAAAAAAAAAAAAAAEsAAAAQAAAAAAAAAAUAAAAeAAAAGAAAAAAAAAAAAAAASgEAAKAAAAAnAAAAGAAAAAEAAAAAAAAAAAAAAAAAAAAlAAAADAAAAAEAAABMAAAAZAAAAAAAAAAAAAAASQEAAJ8AAAAAAAAAAAAAAEo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JAQAAnwAAAAAAAAAAAAAASgEAAKAAAAAhAPAAAAAAAAAAAAAAAIA/AAAAAAAAAAAAAIA/AAAAAAAAAAAAAAAAAAAAAAAAAAAAAAAAAAAAAAAAAAAlAAAADAAAAAAAAIAoAAAADAAAAAEAAAAnAAAAGAAAAAEAAAAAAAAA8PDwAAAAAAAlAAAADAAAAAEAAABMAAAAZAAAAAAAAAAAAAAASQEAAJ8AAAAAAAAAAAAAAEoBAACgAAAAIQDwAAAAAAAAAAAAAACAPwAAAAAAAAAAAACAPwAAAAAAAAAAAAAAAAAAAAAAAAAAAAAAAAAAAAAAAAAAJQAAAAwAAAAAAACAKAAAAAwAAAABAAAAJwAAABgAAAABAAAAAAAAAPDw8AAAAAAAJQAAAAwAAAABAAAATAAAAGQAAAAAAAAAAAAAAEkBAACfAAAAAAAAAAAAAABKAQAAoAAAACEA8AAAAAAAAAAAAAAAgD8AAAAAAAAAAAAAgD8AAAAAAAAAAAAAAAAAAAAAAAAAAAAAAAAAAAAAAAAAACUAAAAMAAAAAAAAgCgAAAAMAAAAAQAAACcAAAAYAAAAAQAAAAAAAADw8PAAAAAAACUAAAAMAAAAAQAAAEwAAABkAAAAAAAAAAAAAABJAQAAnwAAAAAAAAAAAAAASgEAAKAAAAAhAPAAAAAAAAAAAAAAAIA/AAAAAAAAAAAAAIA/AAAAAAAAAAAAAAAAAAAAAAAAAAAAAAAAAAAAAAAAAAAlAAAADAAAAAAAAIAoAAAADAAAAAEAAAAnAAAAGAAAAAEAAAAAAAAA////AAAAAAAlAAAADAAAAAEAAABMAAAAZAAAAAAAAAAAAAAASQEAAJ8AAAAAAAAAAAAAAEoBAACgAAAAIQDwAAAAAAAAAAAAAACAPwAAAAAAAAAAAACAPwAAAAAAAAAAAAAAAAAAAAAAAAAAAAAAAAAAAAAAAAAAJQAAAAwAAAAAAACAKAAAAAwAAAABAAAAJwAAABgAAAABAAAAAAAAAP///wAAAAAAJQAAAAwAAAABAAAATAAAAGQAAAAAAAAAAAAAAEkBAACfAAAAAAAAAAAAAABK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2AC8ANAAvADIAMAAyADQAAAAHAAAABwAAAAUAAAAHAAAABQAAAAcAAAAHAAAABwAAAAcAAABLAAAAQAAAADAAAAAFAAAAIAAAAAEAAAABAAAAEAAAAAAAAAAAAAAASgEAAKAAAAAAAAAAAAAAAEo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EAAABWAAAAMAAAADsAAACC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IAAABXAAAAJQAAAAwAAAAEAAAAVAAAAJAAAAAxAAAAOwAAALAAAABWAAAAAQAAAFVVj0EmtI9BMQAAADsAAAALAAAATAAAAAAAAAAAAAAAAAAAAP//////////ZAAAAFIAQQBVAEwAIABWAEEAUgBHAEEAUwCPQQwAAAANAAAADgAAAAkAAAAFAAAADAAAAA0AAAAMAAAADgAAAA0AAAALAAAASwAAAEAAAAAwAAAABQAAACAAAAABAAAAAQAAABAAAAAAAAAAAAAAAEoBAACgAAAAAAAAAAAAAABKAQAAoAAAACUAAAAMAAAAAgAAACcAAAAYAAAABQAAAAAAAAD///8AAAAAACUAAAAMAAAABQAAAEwAAABkAAAAAAAAAGEAAABJAQAAmwAAAAAAAABhAAAASgEAADsAAAAhAPAAAAAAAAAAAAAAAIA/AAAAAAAAAAAAAIA/AAAAAAAAAAAAAAAAAAAAAAAAAAAAAAAAAAAAAAAAAAAlAAAADAAAAAAAAIAoAAAADAAAAAUAAAAnAAAAGAAAAAUAAAAAAAAA////AAAAAAAlAAAADAAAAAUAAABMAAAAZAAAAA4AAABhAAAAOwEAAHEAAAAOAAAAYQAAAC4BAAARAAAAIQDwAAAAAAAAAAAAAACAPwAAAAAAAAAAAACAPwAAAAAAAAAAAAAAAAAAAAAAAAAAAAAAAAAAAAAAAAAAJQAAAAwAAAAAAACAKAAAAAwAAAAFAAAAJQAAAAwAAAABAAAAGAAAAAwAAAAAAAAAEgAAAAwAAAABAAAAHgAAABgAAAAOAAAAYQAAADwBAAByAAAAJQAAAAwAAAABAAAAVAAAAJAAAAAPAAAAYQAAAGEAAABxAAAAAQAAAFVVj0EmtI9BDwAAAGEAAAALAAAATAAAAAAAAAAAAAAAAAAAAP//////////ZAAAAFIAQQBVAEwAIABWAEEAUgBHAEEAUwAAAAgAAAAIAAAACQAAAAYAAAAEAAAACAAAAAgAAAAIAAAACQAAAAgAAAAHAAAASwAAAEAAAAAwAAAABQAAACAAAAABAAAAAQAAABAAAAAAAAAAAAAAAEoBAACgAAAAAAAAAAAAAABKAQAAoAAAACUAAAAMAAAAAgAAACcAAAAYAAAABQAAAAAAAAD///8AAAAAACUAAAAMAAAABQAAAEwAAABkAAAADgAAAHYAAAA7AQAAhgAAAA4AAAB2AAAALgEAABEAAAAhAPAAAAAAAAAAAAAAAIA/AAAAAAAAAAAAAIA/AAAAAAAAAAAAAAAAAAAAAAAAAAAAAAAAAAAAAAAAAAAlAAAADAAAAAAAAIAoAAAADAAAAAUAAAAlAAAADAAAAAEAAAAYAAAADAAAAAAAAAASAAAADAAAAAEAAAAeAAAAGAAAAA4AAAB2AAAAPAEAAIcAAAAlAAAADAAAAAEAAABUAAAAeAAAAA8AAAB2AAAAQAAAAIYAAAABAAAAVVWPQSa0j0EPAAAAdgAAAAcAAABMAAAAAAAAAAAAAAAAAAAA//////////9cAAAAUwBJAE4ARABJAEMATwAAAAcAAAADAAAACgAAAAkAAAADAAAACAAAAAoAAABLAAAAQAAAADAAAAAFAAAAIAAAAAEAAAABAAAAEAAAAAAAAAAAAAAASgEAAKAAAAAAAAAAAAAAAEoBAACgAAAAJQAAAAwAAAACAAAAJwAAABgAAAAFAAAAAAAAAP///wAAAAAAJQAAAAwAAAAFAAAATAAAAGQAAAAOAAAAiwAAADsBAACbAAAADgAAAIsAAAAuAQAAEQAAACEA8AAAAAAAAAAAAAAAgD8AAAAAAAAAAAAAgD8AAAAAAAAAAAAAAAAAAAAAAAAAAAAAAAAAAAAAAAAAACUAAAAMAAAAAAAAgCgAAAAMAAAABQAAACUAAAAMAAAAAQAAABgAAAAMAAAAAAAAABIAAAAMAAAAAQAAABYAAAAMAAAAAAAAAFQAAABIAQAADwAAAIsAAAA6AQAAmwAAAAEAAABVVY9BJrSPQQ8AAACLAAAAKgAAAEwAAAAEAAAADgAAAIsAAAA8AQAAnAAAAKAAAABGAGkAcgBtAGEAZABvACAAcABvAHIAOgAgAFIAQQBVAEwAIABGAEUAUgBOAEEATgBEAE8AIABWAEEAUgBHAEEAUwAgAFMAQQBSAFQATwBSAEkATwAGAAAAAwAAAAUAAAALAAAABwAAAAgAAAAIAAAABAAAAAgAAAAIAAAABQAAAAMAAAAEAAAACAAAAAgAAAAJAAAABgAAAAQAAAAGAAAABwAAAAgAAAAKAAAACAAAAAoAAAAJAAAACgAAAAQAAAAIAAAACAAAAAgAAAAJAAAACAAAAAcAAAAEAAAABwAAAAgAAAAIAAAABwAAAAoAAAAIAAAAAwAAAAoAAAAWAAAADAAAAAAAAAAlAAAADAAAAAIAAAAOAAAAFAAAAAAAAAAQAAAAFAAAAA==</Object>
  <Object Id="idInvalidSigLnImg">AQAAAGwAAAAAAAAAAAAAAEkBAACfAAAAAAAAAAAAAAAZFwAAOwsAACBFTUYAAAEA8CEAALEAAAAGAAAAAAAAAAAAAAAAAAAAgAcAADgEAABYAQAAwgAAAAAAAAAAAAAAAAAAAMA/BQDQ9QIACgAAABAAAAAAAAAAAAAAAEsAAAAQAAAAAAAAAAUAAAAeAAAAGAAAAAAAAAAAAAAASgEAAKAAAAAnAAAAGAAAAAEAAAAAAAAAAAAAAAAAAAAlAAAADAAAAAEAAABMAAAAZAAAAAAAAAAAAAAASQEAAJ8AAAAAAAAAAAAAAEo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JAQAAnwAAAAAAAAAAAAAASgEAAKAAAAAhAPAAAAAAAAAAAAAAAIA/AAAAAAAAAAAAAIA/AAAAAAAAAAAAAAAAAAAAAAAAAAAAAAAAAAAAAAAAAAAlAAAADAAAAAAAAIAoAAAADAAAAAEAAAAnAAAAGAAAAAEAAAAAAAAA8PDwAAAAAAAlAAAADAAAAAEAAABMAAAAZAAAAAAAAAAAAAAASQEAAJ8AAAAAAAAAAAAAAEoBAACgAAAAIQDwAAAAAAAAAAAAAACAPwAAAAAAAAAAAACAPwAAAAAAAAAAAAAAAAAAAAAAAAAAAAAAAAAAAAAAAAAAJQAAAAwAAAAAAACAKAAAAAwAAAABAAAAJwAAABgAAAABAAAAAAAAAPDw8AAAAAAAJQAAAAwAAAABAAAATAAAAGQAAAAAAAAAAAAAAEkBAACfAAAAAAAAAAAAAABKAQAAoAAAACEA8AAAAAAAAAAAAAAAgD8AAAAAAAAAAAAAgD8AAAAAAAAAAAAAAAAAAAAAAAAAAAAAAAAAAAAAAAAAACUAAAAMAAAAAAAAgCgAAAAMAAAAAQAAACcAAAAYAAAAAQAAAAAAAADw8PAAAAAAACUAAAAMAAAAAQAAAEwAAABkAAAAAAAAAAAAAABJAQAAnwAAAAAAAAAAAAAASgEAAKAAAAAhAPAAAAAAAAAAAAAAAIA/AAAAAAAAAAAAAIA/AAAAAAAAAAAAAAAAAAAAAAAAAAAAAAAAAAAAAAAAAAAlAAAADAAAAAAAAIAoAAAADAAAAAEAAAAnAAAAGAAAAAEAAAAAAAAA////AAAAAAAlAAAADAAAAAEAAABMAAAAZAAAAAAAAAAAAAAASQEAAJ8AAAAAAAAAAAAAAEoBAACgAAAAIQDwAAAAAAAAAAAAAACAPwAAAAAAAAAAAACAPwAAAAAAAAAAAAAAAAAAAAAAAAAAAAAAAAAAAAAAAAAAJQAAAAwAAAAAAACAKAAAAAwAAAABAAAAJwAAABgAAAABAAAAAAAAAP///wAAAAAAJQAAAAwAAAABAAAATAAAAGQAAAAAAAAAAAAAAEkBAACfAAAAAAAAAAAAAABK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KAQAAoAAAAAAAAAAAAAAAS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sQAAAFYAAAAwAAAAOwAAAII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sgAAAFcAAAAlAAAADAAAAAQAAABUAAAAkAAAADEAAAA7AAAAsAAAAFYAAAABAAAAVVWPQSa0j0ExAAAAOwAAAAsAAABMAAAAAAAAAAAAAAAAAAAA//////////9kAAAAUgBBAFUATAAgAFYAQQBSAEcAQQBTAAAADAAAAA0AAAAOAAAACQAAAAUAAAAMAAAADQAAAAwAAAAOAAAADQAAAAsAAABLAAAAQAAAADAAAAAFAAAAIAAAAAEAAAABAAAAEAAAAAAAAAAAAAAASgEAAKAAAAAAAAAAAAAAAEoBAACgAAAAJQAAAAwAAAACAAAAJwAAABgAAAAFAAAAAAAAAP///wAAAAAAJQAAAAwAAAAFAAAATAAAAGQAAAAAAAAAYQAAAEkBAACbAAAAAAAAAGEAAABKAQAAOwAAACEA8AAAAAAAAAAAAAAAgD8AAAAAAAAAAAAAgD8AAAAAAAAAAAAAAAAAAAAAAAAAAAAAAAAAAAAAAAAAACUAAAAMAAAAAAAAgCgAAAAMAAAABQAAACcAAAAYAAAABQAAAAAAAAD///8AAAAAACUAAAAMAAAABQAAAEwAAABkAAAADgAAAGEAAAA7AQAAcQAAAA4AAABhAAAALgEAABEAAAAhAPAAAAAAAAAAAAAAAIA/AAAAAAAAAAAAAIA/AAAAAAAAAAAAAAAAAAAAAAAAAAAAAAAAAAAAAAAAAAAlAAAADAAAAAAAAIAoAAAADAAAAAUAAAAlAAAADAAAAAEAAAAYAAAADAAAAAAAAAASAAAADAAAAAEAAAAeAAAAGAAAAA4AAABhAAAAPAEAAHIAAAAlAAAADAAAAAEAAABUAAAAkAAAAA8AAABhAAAAYQAAAHEAAAABAAAAVVWPQSa0j0EPAAAAYQAAAAsAAABMAAAAAAAAAAAAAAAAAAAA//////////9kAAAAUgBBAFUATAAgAFYAQQBSAEcAQQBTAP8ACAAAAAgAAAAJAAAABgAAAAQAAAAIAAAACAAAAAgAAAAJAAAACAAAAAcAAABLAAAAQAAAADAAAAAFAAAAIAAAAAEAAAABAAAAEAAAAAAAAAAAAAAASgEAAKAAAAAAAAAAAAAAAEoBAACgAAAAJQAAAAwAAAACAAAAJwAAABgAAAAFAAAAAAAAAP///wAAAAAAJQAAAAwAAAAFAAAATAAAAGQAAAAOAAAAdgAAADsBAACGAAAADgAAAHYAAAAuAQAAEQAAACEA8AAAAAAAAAAAAAAAgD8AAAAAAAAAAAAAgD8AAAAAAAAAAAAAAAAAAAAAAAAAAAAAAAAAAAAAAAAAACUAAAAMAAAAAAAAgCgAAAAMAAAABQAAACUAAAAMAAAAAQAAABgAAAAMAAAAAAAAABIAAAAMAAAAAQAAAB4AAAAYAAAADgAAAHYAAAA8AQAAhwAAACUAAAAMAAAAAQAAAFQAAAB4AAAADwAAAHYAAABAAAAAhgAAAAEAAABVVY9BJrSPQQ8AAAB2AAAABwAAAEwAAAAAAAAAAAAAAAAAAAD//////////1wAAABTAEkATgBEAEkAQwBPAAAABwAAAAMAAAAKAAAACQAAAAMAAAAIAAAACgAAAEsAAABAAAAAMAAAAAUAAAAgAAAAAQAAAAEAAAAQAAAAAAAAAAAAAABKAQAAoAAAAAAAAAAAAAAASgEAAKAAAAAlAAAADAAAAAIAAAAnAAAAGAAAAAUAAAAAAAAA////AAAAAAAlAAAADAAAAAUAAABMAAAAZAAAAA4AAACLAAAAOwEAAJsAAAAOAAAAiwAAAC4BAAARAAAAIQDwAAAAAAAAAAAAAACAPwAAAAAAAAAAAACAPwAAAAAAAAAAAAAAAAAAAAAAAAAAAAAAAAAAAAAAAAAAJQAAAAwAAAAAAACAKAAAAAwAAAAFAAAAJQAAAAwAAAABAAAAGAAAAAwAAAAAAAAAEgAAAAwAAAABAAAAFgAAAAwAAAAAAAAAVAAAAEgBAAAPAAAAiwAAADoBAACbAAAAAQAAAFVVj0EmtI9BDwAAAIsAAAAqAAAATAAAAAQAAAAOAAAAiwAAADwBAACcAAAAoAAAAEYAaQByAG0AYQBkAG8AIABwAG8AcgA6ACAAUgBBAFUATAAgAEYARQBSAE4AQQBOAEQATwAgAFYAQQBSAEcAQQBTACAAUwBBAFIAVABPAFIASQBPAAYAAAADAAAABQAAAAsAAAAHAAAACAAAAAgAAAAEAAAACAAAAAgAAAAFAAAAAwAAAAQAAAAIAAAACAAAAAkAAAAGAAAABAAAAAYAAAAHAAAACAAAAAoAAAAIAAAACgAAAAkAAAAKAAAABAAAAAgAAAAIAAAACAAAAAkAAAAIAAAABwAAAAQAAAAHAAAACAAAAAgAAAAHAAAACgAAAAgAAAADAAAACgAAABYAAAAMAAAAAAAAACUAAAAMAAAAAgAAAA4AAAAUAAAAAAAAABAAAAAUAAAA</Object>
</Signature>
</file>

<file path=_xmlsignatures/sig9.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sXlzMXERskGVtPGh+nEKgff0M6/X2rQQ3qhDegUzhk8=</DigestValue>
    </Reference>
    <Reference Type="http://www.w3.org/2000/09/xmldsig#Object" URI="#idOfficeObject">
      <DigestMethod Algorithm="http://www.w3.org/2001/04/xmlenc#sha256"/>
      <DigestValue>vRFgrMHGPAU/eBw+xkmE9BINSFJF6LsfIxBEHuOwxDU=</DigestValue>
    </Reference>
    <Reference Type="http://uri.etsi.org/01903#SignedProperties" URI="#idSignedProperties">
      <Transforms>
        <Transform Algorithm="http://www.w3.org/TR/2001/REC-xml-c14n-20010315"/>
      </Transforms>
      <DigestMethod Algorithm="http://www.w3.org/2001/04/xmlenc#sha256"/>
      <DigestValue>sdcAYFl5PvfwS+mla6eGRulCaYo6CH63kVuYlyWh4aM=</DigestValue>
    </Reference>
    <Reference Type="http://www.w3.org/2000/09/xmldsig#Object" URI="#idValidSigLnImg">
      <DigestMethod Algorithm="http://www.w3.org/2001/04/xmlenc#sha256"/>
      <DigestValue>WCgNFIGaGmmFi3z0ZvM/RJGq2vZZIwi36lv+Ei8h5JY=</DigestValue>
    </Reference>
    <Reference Type="http://www.w3.org/2000/09/xmldsig#Object" URI="#idInvalidSigLnImg">
      <DigestMethod Algorithm="http://www.w3.org/2001/04/xmlenc#sha256"/>
      <DigestValue>rjsFR7WTbF1b8+i/W63tXKThzmbaLjinQDm8EYI9Ouc=</DigestValue>
    </Reference>
  </SignedInfo>
  <SignatureValue>kXF9yKgK1WXXgLT2pAb1ooiOVd0sVT3lky/9zWflakay0Qpa1SEC2IsSOT3nlqgrH/anEbsUVM3b
VfMdXjkju9rkYbDuZ4itJ0ibfUZrGQYNCkT0O4G8RzjGme/m7vHdiqWVIhMtf2cjOa2LrF4qMIW4
WtoAjWipnz7PwLhb8yjieQOaLvzeijOi4AV8YnT9f2aw1ON4FcjNMWYW3cpH/EMwDV9tEA4DwbZZ
f3Ves9j/BMC6A4zh1ZEAgrIpe/pfsAkeyka602InK4qPFANL57awxmviN8ZdyhmCztK2Y05GGgRV
lIyQTGvQGITnvgAOo+tE7ER2OSP2tKVQ+cehvQ==</SignatureValue>
  <KeyInfo>
    <X509Data>
      <X509Certificate>MIIIgzCCBmugAwIBAgIIBmjhMKC65zQwDQYJKoZIhvcNAQELBQAwWjEaMBgGA1UEAwwRQ0EtRE9DVU1FTlRBIFMuQS4xFjAUBgNVBAUTDVJVQzgwMDUwMTcyLTExFzAVBgNVBAoMDkRPQ1VNRU5UQSBTLkEuMQswCQYDVQQGEwJQWTAeFw0yMzA1MTAxMjI4MDBaFw0yNTA1MDkxMjI4MDBaMIG/MSYwJAYDVQQDDB1SQVVMIEZFUk5BTkRPIFZBUkdBUyBTQVJUT1JJTzESMBAGA1UEBRMJQ0kxMjE5MTQzMRYwFAYDVQQqDA1SQVVMIEZFUk5BTkRPMRgwFgYDVQQEDA9WQVJHQVMgU0FSVE9SSU8xCzAJBgNVBAsMAkYyMTUwMwYDVQQKDCxDRVJUSUZJQ0FETyBDVUFMSUZJQ0FETyBERSBGSVJNQSBFTEVDVFJPTklDQTELMAkGA1UEBhMCUFkwggEiMA0GCSqGSIb3DQEBAQUAA4IBDwAwggEKAoIBAQDEIY0KnPMrlbq4cBY+/uxR2C5ttxP5TjFWMkskKpDxA2sY6ZVEkQWh+E+B9oD+1nuEKqM09SWXYNEQofTSCPymt9JtXMj+rGRBrfckZzACWy3huHRrrGZGh1UCzphXXYkWsvJUCYPDCh8o+lUPCoxZJDUmFxpoDB/R+Y5GC1JqHkYw2MfcNwLSuXzSWY5giWciqM59OXgNZ3PeoEvlnJQwcFjLYt2W3kBGzETJYtPhLBNrOa85sZ/d+SYzPZslIn8QKPWD865TSWuJdxkDSJMrUlW69luKiUbuGoBOUaqWnNZT6mackmK1OvEQHN8n+wQeIoJH6vKAY+ftUI7nzlgtAgMBAAGjggPlMIID4TAMBgNVHRMBAf8EAjAAMB8GA1UdIwQYMBaAFKE9hSvN2CyWHzkCDJ9TO1jYlQt7MIGUBggrBgEFBQcBAQSBhzCBhDBVBggrBgEFBQcwAoZJaHR0cHM6Ly93d3cuZGlnaXRvLmNvbS5weS91cGxvYWRzL2NlcnRpZmljYWRvLWRvY3VtZW50YS1zYS0xNTM1MTE3NzcxLmNydDArBggrBgEFBQcwAYYfaHR0cHM6Ly93d3cuZGlnaXRvLmNvbS5weS9vY3NwLzBIBgNVHREEQTA/gRFjZW5jb21leEB5YWhvby5lc6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Nk9U7f4ANcDu97Wq/hkWizdEkErMA4GA1UdDwEB/wQEAwIF4DANBgkqhkiG9w0BAQsFAAOCAgEAMpzZvTdJ2fwa8Y6JzEMbIP7gw3F+ZC7DlYMHYcc/tUe7BVPapwcdtC7k/IeKzf067jkGfsu97eq0w5QRl4fjc8Azhw37g1YqEUczFsXztPqLMFhbxASaHBP9P6PwB/nVA2D0U8o2aPLJWigIhTlF5BQ1m1v1+Q7kCOv0t0eQ/m0MzkXzf5zNuFoQ5wLVUowIYN9n/6vZ1FLvV0Mr8b2yep0BGxGvX/2O/Wun1n4QpBBM29K3uw2txv1q+iC3TQH49asYXv7iZ6Sxc/TwSmag7xBDFmmL+3iv7A8C7otBK1lOu8gBczekRPCTaluDVUG2lSxQxqpCPm/aC/+xocGzGG6O2Rm+bvxT1IaBNnjeffWSYEGLhcjsdT77UUTMncPp3iY13FHyXInwZMXHiWMhjx00k+pvN7Lum5ET49hD+gWCe67Pr3pAuDZ/VKTTll/ShGXpcCO98c/Vwndk/ycNf2a9uHhkKRJYtMARzX0vAUqr2dFQBP/bjinezwgtSBzxDTdkjjLUirgs7yKSJy4Fe4EK0oo8WXYz3aMzKJUebyJsmBTBlqqolvCpb7wof9aCU5CVL6WP44epuYugLAL10r1WKOhRiy4d+R/f/qLZrwzD3nnDmHvPBcdNqDw496wd55UZssFik3gcPmERPJvNgfHt3yuw44gxbJNbSLJdB30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kQWoIKwzKWTvAz5sa/RQOAq9+E8K2lG4zJEPE5lqHdg=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04WYIvNSXsG7g7/ViYzSbELJEswATmX/Rm7qu57Srrk=</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yljvDcZbJaKTkalOGouz4xgxPMHUwsCTTc1c5F/8BXE=</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KJLxHcorHeaiUolcxFvfIoDO7MVuQ0jr3gAwZx2d0SQ=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Yd1Sr1SIaXfZICr0wH84YuNK+U0dD+JWVh2CYwy4FAE=</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NTvHS4ipQABLP4cuhOOFHOPka9PhicKDdQ3Oziyh9R8=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0fTaYyy4GskkBMmw330GJ/tEfYk1ki16PDj/WXzlMRg=</DigestValue>
      </Reference>
      <Reference URI="/xl/drawings/vmlDrawing2.vml?ContentType=application/vnd.openxmlformats-officedocument.vmlDrawing">
        <DigestMethod Algorithm="http://www.w3.org/2001/04/xmlenc#sha256"/>
        <DigestValue>9MEtGnMjT/0qMA5xmk0CWW5wkYGen1VdEgVVhXSFg14=</DigestValue>
      </Reference>
      <Reference URI="/xl/drawings/vmlDrawing3.vml?ContentType=application/vnd.openxmlformats-officedocument.vmlDrawing">
        <DigestMethod Algorithm="http://www.w3.org/2001/04/xmlenc#sha256"/>
        <DigestValue>Oiu2NM4BJ92kHE3XM3kHgxQ0iHazAJQNdYCYEbQklkw=</DigestValue>
      </Reference>
      <Reference URI="/xl/drawings/vmlDrawing4.vml?ContentType=application/vnd.openxmlformats-officedocument.vmlDrawing">
        <DigestMethod Algorithm="http://www.w3.org/2001/04/xmlenc#sha256"/>
        <DigestValue>d5H2Drf+dA1i5OrZffA0pRwTwY880N2K26N0sMrEPlA=</DigestValue>
      </Reference>
      <Reference URI="/xl/drawings/vmlDrawing5.vml?ContentType=application/vnd.openxmlformats-officedocument.vmlDrawing">
        <DigestMethod Algorithm="http://www.w3.org/2001/04/xmlenc#sha256"/>
        <DigestValue>e4Ua36zP1XBAPR1lOcT9EK+fkgaQphdY2cRlVcOCXq4=</DigestValue>
      </Reference>
      <Reference URI="/xl/drawings/vmlDrawing6.vml?ContentType=application/vnd.openxmlformats-officedocument.vmlDrawing">
        <DigestMethod Algorithm="http://www.w3.org/2001/04/xmlenc#sha256"/>
        <DigestValue>weK0nno1HTRngKokdZDpuuP/YQ9yjeVqRCL7VAN8Pho=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H2jsgiDynawndJVdB5c3/GfklDceUdjk1hMtDNTD4+Y=</DigestValue>
      </Reference>
      <Reference URI="/xl/externalLinks/externalLink1.xml?ContentType=application/vnd.openxmlformats-officedocument.spreadsheetml.externalLink+xml">
        <DigestMethod Algorithm="http://www.w3.org/2001/04/xmlenc#sha256"/>
        <DigestValue>ZWd7In1SjXw1yQzGkU+aW3nMtpAW7BnW6l/htxJ4brE=</DigestValue>
      </Reference>
      <Reference URI="/xl/media/image1.emf?ContentType=image/x-emf">
        <DigestMethod Algorithm="http://www.w3.org/2001/04/xmlenc#sha256"/>
        <DigestValue>zYFCDzzhyDDEr8JUx7t8ZbXp03EKn6lexblXp5Gn4xs=</DigestValue>
      </Reference>
      <Reference URI="/xl/media/image10.emf?ContentType=image/x-emf">
        <DigestMethod Algorithm="http://www.w3.org/2001/04/xmlenc#sha256"/>
        <DigestValue>mBkH5qE3oM43adWNm1HDNWaFA/RFjqp8r7zHlJ9q2rU=</DigestValue>
      </Reference>
      <Reference URI="/xl/media/image11.emf?ContentType=image/x-emf">
        <DigestMethod Algorithm="http://www.w3.org/2001/04/xmlenc#sha256"/>
        <DigestValue>finZsBevH2YJjioa28c04YSVPCt0AeYRqrpKfuXo2oQ=</DigestValue>
      </Reference>
      <Reference URI="/xl/media/image12.emf?ContentType=image/x-emf">
        <DigestMethod Algorithm="http://www.w3.org/2001/04/xmlenc#sha256"/>
        <DigestValue>g6SSZ5UVC1RCwsFGCtj1VcCewypadJL+cuWn0Y2ON6I=</DigestValue>
      </Reference>
      <Reference URI="/xl/media/image13.emf?ContentType=image/x-emf">
        <DigestMethod Algorithm="http://www.w3.org/2001/04/xmlenc#sha256"/>
        <DigestValue>Jbm0dKA6odAW0LeL2ILqJJ+sKaur0F4ITPk9lWUqh7o=</DigestValue>
      </Reference>
      <Reference URI="/xl/media/image14.emf?ContentType=image/x-emf">
        <DigestMethod Algorithm="http://www.w3.org/2001/04/xmlenc#sha256"/>
        <DigestValue>z+B/vqUdHm41805P52GahidXq0f6/V7uKAhRfE+Bo9s=</DigestValue>
      </Reference>
      <Reference URI="/xl/media/image15.emf?ContentType=image/x-emf">
        <DigestMethod Algorithm="http://www.w3.org/2001/04/xmlenc#sha256"/>
        <DigestValue>QEKE+U72icoS2cxex5QzyhCDZoOcBA0CJoOQLgHvNcA=</DigestValue>
      </Reference>
      <Reference URI="/xl/media/image16.emf?ContentType=image/x-emf">
        <DigestMethod Algorithm="http://www.w3.org/2001/04/xmlenc#sha256"/>
        <DigestValue>xJokY1U7oVolaCK1gmdsKgnlsrheO8UHKDTG/BHpF88=</DigestValue>
      </Reference>
      <Reference URI="/xl/media/image2.emf?ContentType=image/x-emf">
        <DigestMethod Algorithm="http://www.w3.org/2001/04/xmlenc#sha256"/>
        <DigestValue>XLFne+i77Ya9IgW2anc6RhntYqosrdM04jmpuqTpKTY=</DigestValue>
      </Reference>
      <Reference URI="/xl/media/image3.emf?ContentType=image/x-emf">
        <DigestMethod Algorithm="http://www.w3.org/2001/04/xmlenc#sha256"/>
        <DigestValue>U6+PvD3ksLtmkxee7cx1TLqpb/GzXIyYZiYKfHQa65g=</DigestValue>
      </Reference>
      <Reference URI="/xl/media/image4.emf?ContentType=image/x-emf">
        <DigestMethod Algorithm="http://www.w3.org/2001/04/xmlenc#sha256"/>
        <DigestValue>m6Z0LMqPZ2+MAKvFOon7I6uutd2I3d+VaBVdYupeJDU=</DigestValue>
      </Reference>
      <Reference URI="/xl/media/image5.emf?ContentType=image/x-emf">
        <DigestMethod Algorithm="http://www.w3.org/2001/04/xmlenc#sha256"/>
        <DigestValue>68XwdD4FTgPL56gFHZxOZzSh/fKDbLdgixM8w5t/HJM=</DigestValue>
      </Reference>
      <Reference URI="/xl/media/image6.emf?ContentType=image/x-emf">
        <DigestMethod Algorithm="http://www.w3.org/2001/04/xmlenc#sha256"/>
        <DigestValue>CE5eHeXx5figHP4E+pnLnUM0HT31/hKDBCDnoUHl7pw=</DigestValue>
      </Reference>
      <Reference URI="/xl/media/image7.emf?ContentType=image/x-emf">
        <DigestMethod Algorithm="http://www.w3.org/2001/04/xmlenc#sha256"/>
        <DigestValue>mPJPZ6MecoOtgdWS700wDfaYLrZPuaQEi+yJGMPljIk=</DigestValue>
      </Reference>
      <Reference URI="/xl/media/image8.emf?ContentType=image/x-emf">
        <DigestMethod Algorithm="http://www.w3.org/2001/04/xmlenc#sha256"/>
        <DigestValue>DS77KxQeqITdACQwijEeQzOFByVED2+JesmUpoqTips=</DigestValue>
      </Reference>
      <Reference URI="/xl/media/image9.emf?ContentType=image/x-emf">
        <DigestMethod Algorithm="http://www.w3.org/2001/04/xmlenc#sha256"/>
        <DigestValue>KuT5cGJfZ1Me6VFQOtS/jlhv6feaiX6ZVGyMtauu1UU=</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tv0mghujyKdZOGT08dDSd6mHkYkNNz+uQFo0+3O77jA=</DigestValue>
      </Reference>
      <Reference URI="/xl/styles.xml?ContentType=application/vnd.openxmlformats-officedocument.spreadsheetml.styles+xml">
        <DigestMethod Algorithm="http://www.w3.org/2001/04/xmlenc#sha256"/>
        <DigestValue>fA8bSDSQ+U179Wz5GPdvokcl4FPwtQUs+r1hZaax3Xk=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JFJq5wIlCIkx+VqU9GMlLA45kew1CTNjf2r9Ce+OCPU=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9c1BZNxXDoQCudJiHV/J41iET19S9K8xqxn8toRfwOk=</DigestValue>
      </Reference>
      <Reference URI="/xl/worksheets/sheet2.xml?ContentType=application/vnd.openxmlformats-officedocument.spreadsheetml.worksheet+xml">
        <DigestMethod Algorithm="http://www.w3.org/2001/04/xmlenc#sha256"/>
        <DigestValue>ydG6KzlxvhJJsjfRowvH984ubIVl4mBDx2ndOzBcYHQ=</DigestValue>
      </Reference>
      <Reference URI="/xl/worksheets/sheet3.xml?ContentType=application/vnd.openxmlformats-officedocument.spreadsheetml.worksheet+xml">
        <DigestMethod Algorithm="http://www.w3.org/2001/04/xmlenc#sha256"/>
        <DigestValue>uAT9nbqJHPrYyVOBmU6Bn0flTzSEIlwnuv19tbHFimc=</DigestValue>
      </Reference>
      <Reference URI="/xl/worksheets/sheet4.xml?ContentType=application/vnd.openxmlformats-officedocument.spreadsheetml.worksheet+xml">
        <DigestMethod Algorithm="http://www.w3.org/2001/04/xmlenc#sha256"/>
        <DigestValue>W7wFAOuTOaFuZ+wdwHoXL/lnKyklFpOFX5nAG0aSqkA=</DigestValue>
      </Reference>
      <Reference URI="/xl/worksheets/sheet5.xml?ContentType=application/vnd.openxmlformats-officedocument.spreadsheetml.worksheet+xml">
        <DigestMethod Algorithm="http://www.w3.org/2001/04/xmlenc#sha256"/>
        <DigestValue>22Yr9XKza8mpOl2KUUaAS5xU+LuTvXDKkRPupA0zOHE=</DigestValue>
      </Reference>
      <Reference URI="/xl/worksheets/sheet6.xml?ContentType=application/vnd.openxmlformats-officedocument.spreadsheetml.worksheet+xml">
        <DigestMethod Algorithm="http://www.w3.org/2001/04/xmlenc#sha256"/>
        <DigestValue>K92okni847dHuAaZZvJbeI+czIdNE1sMECeq7ij/eTU=</DigestValue>
      </Reference>
    </Manifest>
    <SignatureProperties>
      <SignatureProperty Id="idSignatureTime" Target="#idPackageSignature">
        <mdssi:SignatureTime xmlns:mdssi="http://schemas.openxmlformats.org/package/2006/digital-signature">
          <mdssi:Format>YYYY-MM-DDThh:mm:ssTZD</mdssi:Format>
          <mdssi:Value>2024-04-16T15:29:22Z</mdssi:Value>
        </mdssi:SignatureTime>
      </SignatureProperty>
    </SignatureProperties>
  </Object>
  <Object Id="idOfficeObject">
    <SignatureProperties>
      <SignatureProperty Id="idOfficeV1Details" Target="#idPackageSignature">
        <SignatureInfoV1 xmlns="http://schemas.microsoft.com/office/2006/digsig">
          <SetupID>{5FF6E208-0A66-4730-BA28-1E293A31A63C}</SetupID>
          <SignatureText>RAUL VARGAS</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2024-04-16T15:29:22Z</xd:SigningTime>
          <xd:SigningCertificate>
            <xd:Cert>
              <xd:CertDigest>
                <DigestMethod Algorithm="http://www.w3.org/2001/04/xmlenc#sha256"/>
                <DigestValue>slAm/7+SE1LAv+Xt5H5KrSDsi1g+ENwyop5UJyftEKE=</DigestValue>
              </xd:CertDigest>
              <xd:IssuerSerial>
                <X509IssuerName>C=PY, O=DOCUMENTA S.A., SERIALNUMBER=RUC80050172-1, CN=CA-DOCUMENTA S.A.</X509IssuerName>
                <X509SerialNumber>461866560776759092</X509SerialNumber>
              </xd:IssuerSerial>
            </xd:Cert>
          </xd:SigningCertificate>
          <xd:SignaturePolicyIdentifier>
            <xd:SignaturePolicyImplied/>
          </xd:SignaturePolicyIdentifier>
        </xd:SignedSignatureProperties>
      </xd:SignedProperties>
    </xd:QualifyingProperties>
  </Object>
  <Object Id="idValidSigLnImg">AQAAAGwAAAAAAAAAAAAAAEkBAACfAAAAAAAAAAAAAAAZFwAAOwsAACBFTUYAAAEAcBsAAKoAAAAGAAAAAAAAAAAAAAAAAAAAgAcAADgEAABYAQAAwgAAAAAAAAAAAAAAAAAAAMA/BQDQ9QIACgAAABAAAAAAAAAAAAAAAEsAAAAQAAAAAAAAAAUAAAAeAAAAGAAAAAAAAAAAAAAASgEAAKAAAAAnAAAAGAAAAAEAAAAAAAAAAAAAAAAAAAAlAAAADAAAAAEAAABMAAAAZAAAAAAAAAAAAAAASQEAAJ8AAAAAAAAAAAAAAEo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JAQAAnwAAAAAAAAAAAAAASgEAAKAAAAAhAPAAAAAAAAAAAAAAAIA/AAAAAAAAAAAAAIA/AAAAAAAAAAAAAAAAAAAAAAAAAAAAAAAAAAAAAAAAAAAlAAAADAAAAAAAAIAoAAAADAAAAAEAAAAnAAAAGAAAAAEAAAAAAAAA8PDwAAAAAAAlAAAADAAAAAEAAABMAAAAZAAAAAAAAAAAAAAASQEAAJ8AAAAAAAAAAAAAAEoBAACgAAAAIQDwAAAAAAAAAAAAAACAPwAAAAAAAAAAAACAPwAAAAAAAAAAAAAAAAAAAAAAAAAAAAAAAAAAAAAAAAAAJQAAAAwAAAAAAACAKAAAAAwAAAABAAAAJwAAABgAAAABAAAAAAAAAPDw8AAAAAAAJQAAAAwAAAABAAAATAAAAGQAAAAAAAAAAAAAAEkBAACfAAAAAAAAAAAAAABKAQAAoAAAACEA8AAAAAAAAAAAAAAAgD8AAAAAAAAAAAAAgD8AAAAAAAAAAAAAAAAAAAAAAAAAAAAAAAAAAAAAAAAAACUAAAAMAAAAAAAAgCgAAAAMAAAAAQAAACcAAAAYAAAAAQAAAAAAAADw8PAAAAAAACUAAAAMAAAAAQAAAEwAAABkAAAAAAAAAAAAAABJAQAAnwAAAAAAAAAAAAAASgEAAKAAAAAhAPAAAAAAAAAAAAAAAIA/AAAAAAAAAAAAAIA/AAAAAAAAAAAAAAAAAAAAAAAAAAAAAAAAAAAAAAAAAAAlAAAADAAAAAAAAIAoAAAADAAAAAEAAAAnAAAAGAAAAAEAAAAAAAAA////AAAAAAAlAAAADAAAAAEAAABMAAAAZAAAAAAAAAAAAAAASQEAAJ8AAAAAAAAAAAAAAEoBAACgAAAAIQDwAAAAAAAAAAAAAACAPwAAAAAAAAAAAACAPwAAAAAAAAAAAAAAAAAAAAAAAAAAAAAAAAAAAAAAAAAAJQAAAAwAAAAAAACAKAAAAAwAAAABAAAAJwAAABgAAAABAAAAAAAAAP///wAAAAAAJQAAAAwAAAABAAAATAAAAGQAAAAAAAAAAAAAAEkBAACfAAAAAAAAAAAAAABK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2AC8ANAAvADIAMAAyADQAAAAHAAAABwAAAAUAAAAHAAAABQAAAAcAAAAHAAAABwAAAAcAAABLAAAAQAAAADAAAAAFAAAAIAAAAAEAAAABAAAAEAAAAAAAAAAAAAAASgEAAKAAAAAAAAAAAAAAAEo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EAAABWAAAAMAAAADsAAACC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IAAABXAAAAJQAAAAwAAAAEAAAAVAAAAJAAAAAxAAAAOwAAALAAAABWAAAAAQAAAFVVj0EmtI9BMQAAADsAAAALAAAATAAAAAAAAAAAAAAAAAAAAP//////////ZAAAAFIAQQBVAEwAIABWAEEAUgBHAEEAUwCPQQwAAAANAAAADgAAAAkAAAAFAAAADAAAAA0AAAAMAAAADgAAAA0AAAALAAAASwAAAEAAAAAwAAAABQAAACAAAAABAAAAAQAAABAAAAAAAAAAAAAAAEoBAACgAAAAAAAAAAAAAABKAQAAoAAAACUAAAAMAAAAAgAAACcAAAAYAAAABQAAAAAAAAD///8AAAAAACUAAAAMAAAABQAAAEwAAABkAAAAAAAAAGEAAABJAQAAmwAAAAAAAABhAAAASgEAADsAAAAhAPAAAAAAAAAAAAAAAIA/AAAAAAAAAAAAAIA/AAAAAAAAAAAAAAAAAAAAAAAAAAAAAAAAAAAAAAAAAAAlAAAADAAAAAAAAIAoAAAADAAAAAUAAAAnAAAAGAAAAAUAAAAAAAAA////AAAAAAAlAAAADAAAAAUAAABMAAAAZAAAAA4AAABhAAAAOwEAAHEAAAAOAAAAYQAAAC4BAAARAAAAIQDwAAAAAAAAAAAAAACAPwAAAAAAAAAAAACAPwAAAAAAAAAAAAAAAAAAAAAAAAAAAAAAAAAAAAAAAAAAJQAAAAwAAAAAAACAKAAAAAwAAAAFAAAAJQAAAAwAAAABAAAAGAAAAAwAAAAAAAAAEgAAAAwAAAABAAAAHgAAABgAAAAOAAAAYQAAADwBAAByAAAAJQAAAAwAAAABAAAAVAAAAJAAAAAPAAAAYQAAAGEAAABxAAAAAQAAAFVVj0EmtI9BDwAAAGEAAAALAAAATAAAAAAAAAAAAAAAAAAAAP//////////ZAAAAFIAQQBVAEwAIABWAEEAUgBHAEEAUwAAAAgAAAAIAAAACQAAAAYAAAAEAAAACAAAAAgAAAAIAAAACQAAAAgAAAAHAAAASwAAAEAAAAAwAAAABQAAACAAAAABAAAAAQAAABAAAAAAAAAAAAAAAEoBAACgAAAAAAAAAAAAAABKAQAAoAAAACUAAAAMAAAAAgAAACcAAAAYAAAABQAAAAAAAAD///8AAAAAACUAAAAMAAAABQAAAEwAAABkAAAADgAAAHYAAAA7AQAAhgAAAA4AAAB2AAAALgEAABEAAAAhAPAAAAAAAAAAAAAAAIA/AAAAAAAAAAAAAIA/AAAAAAAAAAAAAAAAAAAAAAAAAAAAAAAAAAAAAAAAAAAlAAAADAAAAAAAAIAoAAAADAAAAAUAAAAlAAAADAAAAAEAAAAYAAAADAAAAAAAAAASAAAADAAAAAEAAAAeAAAAGAAAAA4AAAB2AAAAPAEAAIcAAAAlAAAADAAAAAEAAABUAAAAeAAAAA8AAAB2AAAAQAAAAIYAAAABAAAAVVWPQSa0j0EPAAAAdgAAAAcAAABMAAAAAAAAAAAAAAAAAAAA//////////9cAAAAUwBJAE4ARABJAEMATwAAAAcAAAADAAAACgAAAAkAAAADAAAACAAAAAoAAABLAAAAQAAAADAAAAAFAAAAIAAAAAEAAAABAAAAEAAAAAAAAAAAAAAASgEAAKAAAAAAAAAAAAAAAEoBAACgAAAAJQAAAAwAAAACAAAAJwAAABgAAAAFAAAAAAAAAP///wAAAAAAJQAAAAwAAAAFAAAATAAAAGQAAAAOAAAAiwAAADsBAACbAAAADgAAAIsAAAAuAQAAEQAAACEA8AAAAAAAAAAAAAAAgD8AAAAAAAAAAAAAgD8AAAAAAAAAAAAAAAAAAAAAAAAAAAAAAAAAAAAAAAAAACUAAAAMAAAAAAAAgCgAAAAMAAAABQAAACUAAAAMAAAAAQAAABgAAAAMAAAAAAAAABIAAAAMAAAAAQAAABYAAAAMAAAAAAAAAFQAAABIAQAADwAAAIsAAAA6AQAAmwAAAAEAAABVVY9BJrSPQQ8AAACLAAAAKgAAAEwAAAAEAAAADgAAAIsAAAA8AQAAnAAAAKAAAABGAGkAcgBtAGEAZABvACAAcABvAHIAOgAgAFIAQQBVAEwAIABGAEUAUgBOAEEATgBEAE8AIABWAEEAUgBHAEEAUwAgAFMAQQBSAFQATwBSAEkATwAGAAAAAwAAAAUAAAALAAAABwAAAAgAAAAIAAAABAAAAAgAAAAIAAAABQAAAAMAAAAEAAAACAAAAAgAAAAJAAAABgAAAAQAAAAGAAAABwAAAAgAAAAKAAAACAAAAAoAAAAJAAAACgAAAAQAAAAIAAAACAAAAAgAAAAJAAAACAAAAAcAAAAEAAAABwAAAAgAAAAIAAAABwAAAAoAAAAIAAAAAwAAAAoAAAAWAAAADAAAAAAAAAAlAAAADAAAAAIAAAAOAAAAFAAAAAAAAAAQAAAAFAAAAA==</Object>
  <Object Id="idInvalidSigLnImg">AQAAAGwAAAAAAAAAAAAAAEkBAACfAAAAAAAAAAAAAAAZFwAAOwsAACBFTUYAAAEA8CEAALEAAAAGAAAAAAAAAAAAAAAAAAAAgAcAADgEAABYAQAAwgAAAAAAAAAAAAAAAAAAAMA/BQDQ9QIACgAAABAAAAAAAAAAAAAAAEsAAAAQAAAAAAAAAAUAAAAeAAAAGAAAAAAAAAAAAAAASgEAAKAAAAAnAAAAGAAAAAEAAAAAAAAAAAAAAAAAAAAlAAAADAAAAAEAAABMAAAAZAAAAAAAAAAAAAAASQEAAJ8AAAAAAAAAAAAAAEo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JAQAAnwAAAAAAAAAAAAAASgEAAKAAAAAhAPAAAAAAAAAAAAAAAIA/AAAAAAAAAAAAAIA/AAAAAAAAAAAAAAAAAAAAAAAAAAAAAAAAAAAAAAAAAAAlAAAADAAAAAAAAIAoAAAADAAAAAEAAAAnAAAAGAAAAAEAAAAAAAAA8PDwAAAAAAAlAAAADAAAAAEAAABMAAAAZAAAAAAAAAAAAAAASQEAAJ8AAAAAAAAAAAAAAEoBAACgAAAAIQDwAAAAAAAAAAAAAACAPwAAAAAAAAAAAACAPwAAAAAAAAAAAAAAAAAAAAAAAAAAAAAAAAAAAAAAAAAAJQAAAAwAAAAAAACAKAAAAAwAAAABAAAAJwAAABgAAAABAAAAAAAAAPDw8AAAAAAAJQAAAAwAAAABAAAATAAAAGQAAAAAAAAAAAAAAEkBAACfAAAAAAAAAAAAAABKAQAAoAAAACEA8AAAAAAAAAAAAAAAgD8AAAAAAAAAAAAAgD8AAAAAAAAAAAAAAAAAAAAAAAAAAAAAAAAAAAAAAAAAACUAAAAMAAAAAAAAgCgAAAAMAAAAAQAAACcAAAAYAAAAAQAAAAAAAADw8PAAAAAAACUAAAAMAAAAAQAAAEwAAABkAAAAAAAAAAAAAABJAQAAnwAAAAAAAAAAAAAASgEAAKAAAAAhAPAAAAAAAAAAAAAAAIA/AAAAAAAAAAAAAIA/AAAAAAAAAAAAAAAAAAAAAAAAAAAAAAAAAAAAAAAAAAAlAAAADAAAAAAAAIAoAAAADAAAAAEAAAAnAAAAGAAAAAEAAAAAAAAA////AAAAAAAlAAAADAAAAAEAAABMAAAAZAAAAAAAAAAAAAAASQEAAJ8AAAAAAAAAAAAAAEoBAACgAAAAIQDwAAAAAAAAAAAAAACAPwAAAAAAAAAAAACAPwAAAAAAAAAAAAAAAAAAAAAAAAAAAAAAAAAAAAAAAAAAJQAAAAwAAAAAAACAKAAAAAwAAAABAAAAJwAAABgAAAABAAAAAAAAAP///wAAAAAAJQAAAAwAAAABAAAATAAAAGQAAAAAAAAAAAAAAEkBAACfAAAAAAAAAAAAAABK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KAQAAoAAAAAAAAAAAAAAAS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sQAAAFYAAAAwAAAAOwAAAII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sgAAAFcAAAAlAAAADAAAAAQAAABUAAAAkAAAADEAAAA7AAAAsAAAAFYAAAABAAAAVVWPQSa0j0ExAAAAOwAAAAsAAABMAAAAAAAAAAAAAAAAAAAA//////////9kAAAAUgBBAFUATAAgAFYAQQBSAEcAQQBTAAAADAAAAA0AAAAOAAAACQAAAAUAAAAMAAAADQAAAAwAAAAOAAAADQAAAAsAAABLAAAAQAAAADAAAAAFAAAAIAAAAAEAAAABAAAAEAAAAAAAAAAAAAAASgEAAKAAAAAAAAAAAAAAAEoBAACgAAAAJQAAAAwAAAACAAAAJwAAABgAAAAFAAAAAAAAAP///wAAAAAAJQAAAAwAAAAFAAAATAAAAGQAAAAAAAAAYQAAAEkBAACbAAAAAAAAAGEAAABKAQAAOwAAACEA8AAAAAAAAAAAAAAAgD8AAAAAAAAAAAAAgD8AAAAAAAAAAAAAAAAAAAAAAAAAAAAAAAAAAAAAAAAAACUAAAAMAAAAAAAAgCgAAAAMAAAABQAAACcAAAAYAAAABQAAAAAAAAD///8AAAAAACUAAAAMAAAABQAAAEwAAABkAAAADgAAAGEAAAA7AQAAcQAAAA4AAABhAAAALgEAABEAAAAhAPAAAAAAAAAAAAAAAIA/AAAAAAAAAAAAAIA/AAAAAAAAAAAAAAAAAAAAAAAAAAAAAAAAAAAAAAAAAAAlAAAADAAAAAAAAIAoAAAADAAAAAUAAAAlAAAADAAAAAEAAAAYAAAADAAAAAAAAAASAAAADAAAAAEAAAAeAAAAGAAAAA4AAABhAAAAPAEAAHIAAAAlAAAADAAAAAEAAABUAAAAkAAAAA8AAABhAAAAYQAAAHEAAAABAAAAVVWPQSa0j0EPAAAAYQAAAAsAAABMAAAAAAAAAAAAAAAAAAAA//////////9kAAAAUgBBAFUATAAgAFYAQQBSAEcAQQBTAAAACAAAAAgAAAAJAAAABgAAAAQAAAAIAAAACAAAAAgAAAAJAAAACAAAAAcAAABLAAAAQAAAADAAAAAFAAAAIAAAAAEAAAABAAAAEAAAAAAAAAAAAAAASgEAAKAAAAAAAAAAAAAAAEoBAACgAAAAJQAAAAwAAAACAAAAJwAAABgAAAAFAAAAAAAAAP///wAAAAAAJQAAAAwAAAAFAAAATAAAAGQAAAAOAAAAdgAAADsBAACGAAAADgAAAHYAAAAuAQAAEQAAACEA8AAAAAAAAAAAAAAAgD8AAAAAAAAAAAAAgD8AAAAAAAAAAAAAAAAAAAAAAAAAAAAAAAAAAAAAAAAAACUAAAAMAAAAAAAAgCgAAAAMAAAABQAAACUAAAAMAAAAAQAAABgAAAAMAAAAAAAAABIAAAAMAAAAAQAAAB4AAAAYAAAADgAAAHYAAAA8AQAAhwAAACUAAAAMAAAAAQAAAFQAAAB4AAAADwAAAHYAAABAAAAAhgAAAAEAAABVVY9BJrSPQQ8AAAB2AAAABwAAAEwAAAAAAAAAAAAAAAAAAAD//////////1wAAABTAEkATgBEAEkAQwBPAAAABwAAAAMAAAAKAAAACQAAAAMAAAAIAAAACgAAAEsAAABAAAAAMAAAAAUAAAAgAAAAAQAAAAEAAAAQAAAAAAAAAAAAAABKAQAAoAAAAAAAAAAAAAAASgEAAKAAAAAlAAAADAAAAAIAAAAnAAAAGAAAAAUAAAAAAAAA////AAAAAAAlAAAADAAAAAUAAABMAAAAZAAAAA4AAACLAAAAOwEAAJsAAAAOAAAAiwAAAC4BAAARAAAAIQDwAAAAAAAAAAAAAACAPwAAAAAAAAAAAACAPwAAAAAAAAAAAAAAAAAAAAAAAAAAAAAAAAAAAAAAAAAAJQAAAAwAAAAAAACAKAAAAAwAAAAFAAAAJQAAAAwAAAABAAAAGAAAAAwAAAAAAAAAEgAAAAwAAAABAAAAFgAAAAwAAAAAAAAAVAAAAEgBAAAPAAAAiwAAADoBAACbAAAAAQAAAFVVj0EmtI9BDwAAAIsAAAAqAAAATAAAAAQAAAAOAAAAiwAAADwBAACcAAAAoAAAAEYAaQByAG0AYQBkAG8AIABwAG8AcgA6ACAAUgBBAFUATAAgAEYARQBSAE4AQQBOAEQATwAgAFYAQQBSAEcAQQBTACAAUwBBAFIAVABPAFIASQBPAAYAAAADAAAABQAAAAsAAAAHAAAACAAAAAgAAAAEAAAACAAAAAgAAAAFAAAAAwAAAAQAAAAIAAAACAAAAAkAAAAGAAAABAAAAAYAAAAHAAAACAAAAAoAAAAIAAAACgAAAAkAAAAKAAAABAAAAAgAAAAIAAAACAAAAAkAAAAIAAAABwAAAAQAAAAHAAAACAAAAAgAAAAHAAAACgAAAAgAAAADAAAACgAAABYAAAAMAAAAAAAAACUAAAAMAAAAAgAAAA4AAAAUAAAAAAAAABAAAAAU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BA2E4A-18DC-443D-A39B-AB4062939207}"/>
</file>

<file path=customXml/itemProps2.xml><?xml version="1.0" encoding="utf-8"?>
<ds:datastoreItem xmlns:ds="http://schemas.openxmlformats.org/officeDocument/2006/customXml" ds:itemID="{617857A9-CA31-44DF-B421-4B082F3F960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INFORMACION GENERAL</vt:lpstr>
      <vt:lpstr>BALANCE</vt:lpstr>
      <vt:lpstr>RESULTADO</vt:lpstr>
      <vt:lpstr>FLUJO</vt:lpstr>
      <vt:lpstr>PATRIMONIO</vt:lpstr>
      <vt:lpstr>NOTAS A LOS ESTADOS CONTABLES</vt:lpstr>
      <vt:lpstr>BALANCE!Área_de_impresión</vt:lpstr>
      <vt:lpstr>'INFORMACION GENERAL'!Área_de_impresión</vt:lpstr>
      <vt:lpstr>'NOTAS A LOS ESTADOS CONTABLES'!Área_de_impresión</vt:lpstr>
      <vt:lpstr>RESULTADO!Área_de_impresión</vt:lpstr>
      <vt:lpstr>BALANCE!Títulos_a_imprimir</vt:lpstr>
      <vt:lpstr>'INFORMACION GENERAL'!Títulos_a_imprimir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Ruben Nuñez</cp:lastModifiedBy>
  <cp:lastPrinted>2023-08-16T20:21:09Z</cp:lastPrinted>
  <dcterms:created xsi:type="dcterms:W3CDTF">2019-08-27T20:08:22Z</dcterms:created>
  <dcterms:modified xsi:type="dcterms:W3CDTF">2024-04-16T15:11:12Z</dcterms:modified>
</cp:coreProperties>
</file>